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buchana\Downloads\"/>
    </mc:Choice>
  </mc:AlternateContent>
  <xr:revisionPtr revIDLastSave="0" documentId="8_{22107652-CC1B-4308-A84C-21563ED5E16C}" xr6:coauthVersionLast="45" xr6:coauthVersionMax="45" xr10:uidLastSave="{00000000-0000-0000-0000-000000000000}"/>
  <bookViews>
    <workbookView xWindow="-120" yWindow="-120" windowWidth="29040" windowHeight="15840"/>
  </bookViews>
  <sheets>
    <sheet name="FY-2011 PID-99999" sheetId="1" r:id="rId1"/>
    <sheet name="Sheet2" sheetId="2" r:id="rId2"/>
    <sheet name="Sheet3" sheetId="3" r:id="rId3"/>
  </sheets>
  <definedNames>
    <definedName name="_xlnm.Print_Area" localSheetId="0">'FY-2011 PID-99999'!$A$1:$DH$101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S39" i="1" l="1"/>
  <c r="CS37" i="1"/>
  <c r="CS35" i="1"/>
  <c r="CS31" i="1"/>
  <c r="CS29" i="1"/>
  <c r="CS25" i="1"/>
  <c r="CS23" i="1"/>
  <c r="CS19" i="1"/>
  <c r="CS17" i="1"/>
  <c r="CS13" i="1"/>
  <c r="CS11" i="1"/>
  <c r="CK39" i="1"/>
  <c r="CK37" i="1"/>
  <c r="CK35" i="1"/>
  <c r="CK31" i="1"/>
  <c r="CK29" i="1"/>
  <c r="CK25" i="1"/>
  <c r="CK23" i="1"/>
  <c r="CK19" i="1"/>
  <c r="CK17" i="1"/>
  <c r="CK13" i="1"/>
  <c r="CK11" i="1"/>
  <c r="CC43" i="1"/>
  <c r="CC39" i="1"/>
  <c r="CC37" i="1"/>
  <c r="CC35" i="1"/>
  <c r="CC31" i="1"/>
  <c r="CC29" i="1"/>
  <c r="CC25" i="1"/>
  <c r="CC23" i="1"/>
  <c r="CC19" i="1"/>
  <c r="CC17" i="1"/>
  <c r="CC13" i="1"/>
  <c r="CC11" i="1"/>
  <c r="BU39" i="1"/>
  <c r="BU37" i="1"/>
  <c r="BU35" i="1"/>
  <c r="BU31" i="1"/>
  <c r="BU29" i="1"/>
  <c r="BU25" i="1"/>
  <c r="BU23" i="1"/>
  <c r="BU19" i="1"/>
  <c r="BU17" i="1"/>
  <c r="BU13" i="1"/>
  <c r="BU11" i="1"/>
  <c r="BM39" i="1"/>
  <c r="BM95" i="1" s="1"/>
  <c r="BM37" i="1"/>
  <c r="BM35" i="1"/>
  <c r="BM31" i="1"/>
  <c r="BM29" i="1"/>
  <c r="BM25" i="1"/>
  <c r="BM23" i="1"/>
  <c r="BM19" i="1"/>
  <c r="BM17" i="1"/>
  <c r="BM13" i="1"/>
  <c r="BM11" i="1"/>
  <c r="BE39" i="1"/>
  <c r="BE37" i="1"/>
  <c r="BE35" i="1"/>
  <c r="BE31" i="1"/>
  <c r="BE29" i="1"/>
  <c r="BE25" i="1"/>
  <c r="BE23" i="1"/>
  <c r="BE19" i="1"/>
  <c r="BE17" i="1"/>
  <c r="BE13" i="1"/>
  <c r="BE11" i="1"/>
  <c r="AW39" i="1"/>
  <c r="AW37" i="1"/>
  <c r="AW35" i="1"/>
  <c r="AW31" i="1"/>
  <c r="AW29" i="1"/>
  <c r="AW25" i="1"/>
  <c r="AW23" i="1"/>
  <c r="AW19" i="1"/>
  <c r="AW17" i="1"/>
  <c r="AW13" i="1"/>
  <c r="AW11" i="1"/>
  <c r="AO39" i="1"/>
  <c r="AO37" i="1"/>
  <c r="AO35" i="1"/>
  <c r="AO31" i="1"/>
  <c r="AO29" i="1"/>
  <c r="AO25" i="1"/>
  <c r="AO23" i="1"/>
  <c r="AO19" i="1"/>
  <c r="AO17" i="1"/>
  <c r="AO13" i="1"/>
  <c r="AO11" i="1"/>
  <c r="AG39" i="1"/>
  <c r="AG37" i="1"/>
  <c r="AG35" i="1"/>
  <c r="AG31" i="1"/>
  <c r="AG29" i="1"/>
  <c r="AG25" i="1"/>
  <c r="AG23" i="1"/>
  <c r="AG19" i="1"/>
  <c r="AG17" i="1"/>
  <c r="AG13" i="1"/>
  <c r="AG11" i="1"/>
  <c r="AG9" i="1"/>
  <c r="AO9" i="1" s="1"/>
  <c r="AW9" i="1" s="1"/>
  <c r="BE9" i="1" s="1"/>
  <c r="BM9" i="1" s="1"/>
  <c r="BU9" i="1" s="1"/>
  <c r="CC9" i="1" s="1"/>
  <c r="CK9" i="1" s="1"/>
  <c r="CS9" i="1" s="1"/>
  <c r="Y39" i="1"/>
  <c r="Y37" i="1"/>
  <c r="Y35" i="1"/>
  <c r="Y31" i="1"/>
  <c r="Y29" i="1"/>
  <c r="Y25" i="1"/>
  <c r="Y23" i="1"/>
  <c r="Y19" i="1"/>
  <c r="Y17" i="1"/>
  <c r="Y13" i="1"/>
  <c r="Y11" i="1"/>
  <c r="Q43" i="1"/>
  <c r="Q39" i="1"/>
  <c r="Q37" i="1"/>
  <c r="Q35" i="1"/>
  <c r="Q31" i="1"/>
  <c r="Q29" i="1"/>
  <c r="Q25" i="1"/>
  <c r="Q23" i="1"/>
  <c r="Q19" i="1"/>
  <c r="Q17" i="1"/>
  <c r="Q13" i="1"/>
  <c r="Q11" i="1"/>
  <c r="I37" i="1"/>
  <c r="I31" i="1"/>
  <c r="I25" i="1"/>
  <c r="I19" i="1"/>
  <c r="I13" i="1"/>
  <c r="A37" i="1"/>
  <c r="A31" i="1"/>
  <c r="A25" i="1"/>
  <c r="A19" i="1"/>
  <c r="A13" i="1"/>
  <c r="K93" i="1"/>
  <c r="K87" i="1"/>
  <c r="M87" i="1" s="1"/>
  <c r="S87" i="1"/>
  <c r="T87" i="1" s="1"/>
  <c r="AA87" i="1"/>
  <c r="K81" i="1"/>
  <c r="S81" i="1"/>
  <c r="K75" i="1"/>
  <c r="L75" i="1" s="1"/>
  <c r="S75" i="1"/>
  <c r="K69" i="1"/>
  <c r="S69" i="1"/>
  <c r="CS61" i="1"/>
  <c r="CS59" i="1"/>
  <c r="CK61" i="1"/>
  <c r="CK59" i="1"/>
  <c r="CC61" i="1"/>
  <c r="CC59" i="1"/>
  <c r="BU61" i="1"/>
  <c r="BU59" i="1"/>
  <c r="BM61" i="1"/>
  <c r="BM59" i="1"/>
  <c r="BE61" i="1"/>
  <c r="BE59" i="1"/>
  <c r="AW61" i="1"/>
  <c r="AW59" i="1"/>
  <c r="AO61" i="1"/>
  <c r="AO59" i="1"/>
  <c r="AG61" i="1"/>
  <c r="AG59" i="1"/>
  <c r="Y61" i="1"/>
  <c r="Y59" i="1"/>
  <c r="V87" i="1"/>
  <c r="U87" i="1"/>
  <c r="Q61" i="1"/>
  <c r="Q59" i="1"/>
  <c r="N93" i="1"/>
  <c r="N87" i="1"/>
  <c r="L87" i="1"/>
  <c r="N81" i="1"/>
  <c r="M81" i="1"/>
  <c r="O81" i="1" s="1"/>
  <c r="L81" i="1"/>
  <c r="M75" i="1"/>
  <c r="G90" i="1"/>
  <c r="G84" i="1"/>
  <c r="G78" i="1"/>
  <c r="G72" i="1"/>
  <c r="G66" i="1"/>
  <c r="K99" i="1"/>
  <c r="N69" i="1"/>
  <c r="M69" i="1"/>
  <c r="L69" i="1"/>
  <c r="O69" i="1" s="1"/>
  <c r="I61" i="1"/>
  <c r="I59" i="1"/>
  <c r="F96" i="1"/>
  <c r="E96" i="1"/>
  <c r="D96" i="1"/>
  <c r="F93" i="1"/>
  <c r="E93" i="1"/>
  <c r="E99" i="1" s="1"/>
  <c r="D93" i="1"/>
  <c r="F87" i="1"/>
  <c r="E87" i="1"/>
  <c r="D87" i="1"/>
  <c r="G87" i="1" s="1"/>
  <c r="F81" i="1"/>
  <c r="E81" i="1"/>
  <c r="D81" i="1"/>
  <c r="F75" i="1"/>
  <c r="E75" i="1"/>
  <c r="D75" i="1"/>
  <c r="G75" i="1" s="1"/>
  <c r="F69" i="1"/>
  <c r="E69" i="1"/>
  <c r="D69" i="1"/>
  <c r="G69" i="1" s="1"/>
  <c r="C99" i="1"/>
  <c r="C96" i="1"/>
  <c r="A90" i="1"/>
  <c r="A89" i="1"/>
  <c r="A84" i="1"/>
  <c r="A83" i="1"/>
  <c r="A78" i="1"/>
  <c r="A77" i="1"/>
  <c r="A72" i="1"/>
  <c r="A71" i="1"/>
  <c r="A66" i="1"/>
  <c r="A65" i="1"/>
  <c r="A62" i="1"/>
  <c r="A61" i="1"/>
  <c r="A60" i="1"/>
  <c r="A59" i="1"/>
  <c r="A57" i="1"/>
  <c r="CU38" i="1"/>
  <c r="CU91" i="1"/>
  <c r="CX37" i="1"/>
  <c r="CW37" i="1"/>
  <c r="CV37" i="1"/>
  <c r="CX36" i="1"/>
  <c r="CW36" i="1"/>
  <c r="CV36" i="1"/>
  <c r="CX35" i="1"/>
  <c r="CW35" i="1"/>
  <c r="CV35" i="1"/>
  <c r="CX34" i="1"/>
  <c r="CW34" i="1"/>
  <c r="CV34" i="1"/>
  <c r="CU32" i="1"/>
  <c r="CU85" i="1"/>
  <c r="CX31" i="1"/>
  <c r="CW31" i="1"/>
  <c r="CV31" i="1"/>
  <c r="CX30" i="1"/>
  <c r="CW30" i="1"/>
  <c r="CV30" i="1"/>
  <c r="CX29" i="1"/>
  <c r="CW29" i="1"/>
  <c r="CV29" i="1"/>
  <c r="CX28" i="1"/>
  <c r="CX32" i="1" s="1"/>
  <c r="CX85" i="1" s="1"/>
  <c r="CW28" i="1"/>
  <c r="CV28" i="1"/>
  <c r="CV32" i="1" s="1"/>
  <c r="CV85" i="1" s="1"/>
  <c r="CU26" i="1"/>
  <c r="CU79" i="1" s="1"/>
  <c r="CX25" i="1"/>
  <c r="CW25" i="1"/>
  <c r="CW43" i="1" s="1"/>
  <c r="CV25" i="1"/>
  <c r="CX24" i="1"/>
  <c r="CW24" i="1"/>
  <c r="CV24" i="1"/>
  <c r="CV42" i="1" s="1"/>
  <c r="CX23" i="1"/>
  <c r="CW23" i="1"/>
  <c r="CV23" i="1"/>
  <c r="CX22" i="1"/>
  <c r="CW22" i="1"/>
  <c r="CV22" i="1"/>
  <c r="CU20" i="1"/>
  <c r="CU73" i="1"/>
  <c r="CX19" i="1"/>
  <c r="CW19" i="1"/>
  <c r="CV19" i="1"/>
  <c r="CX18" i="1"/>
  <c r="CW18" i="1"/>
  <c r="CV18" i="1"/>
  <c r="CY18" i="1"/>
  <c r="CX17" i="1"/>
  <c r="CW17" i="1"/>
  <c r="CV17" i="1"/>
  <c r="CX16" i="1"/>
  <c r="CW16" i="1"/>
  <c r="CV16" i="1"/>
  <c r="CU14" i="1"/>
  <c r="CU67" i="1"/>
  <c r="CU97" i="1" s="1"/>
  <c r="CX13" i="1"/>
  <c r="CX43" i="1" s="1"/>
  <c r="CW13" i="1"/>
  <c r="CV13" i="1"/>
  <c r="CX12" i="1"/>
  <c r="CW12" i="1"/>
  <c r="CV12" i="1"/>
  <c r="CX11" i="1"/>
  <c r="CX41" i="1" s="1"/>
  <c r="CW11" i="1"/>
  <c r="CV11" i="1"/>
  <c r="CX10" i="1"/>
  <c r="CW10" i="1"/>
  <c r="CV10" i="1"/>
  <c r="CM38" i="1"/>
  <c r="CM91" i="1" s="1"/>
  <c r="CP37" i="1"/>
  <c r="CO37" i="1"/>
  <c r="CN37" i="1"/>
  <c r="CN43" i="1" s="1"/>
  <c r="CP36" i="1"/>
  <c r="CO36" i="1"/>
  <c r="CN36" i="1"/>
  <c r="CP35" i="1"/>
  <c r="CO35" i="1"/>
  <c r="CN35" i="1"/>
  <c r="CP34" i="1"/>
  <c r="CO34" i="1"/>
  <c r="CO40" i="1" s="1"/>
  <c r="CN34" i="1"/>
  <c r="CM32" i="1"/>
  <c r="CM85" i="1"/>
  <c r="CP31" i="1"/>
  <c r="CO31" i="1"/>
  <c r="CN31" i="1"/>
  <c r="CP30" i="1"/>
  <c r="CP32" i="1" s="1"/>
  <c r="CO30" i="1"/>
  <c r="CN30" i="1"/>
  <c r="CP29" i="1"/>
  <c r="CO29" i="1"/>
  <c r="CN29" i="1"/>
  <c r="CP28" i="1"/>
  <c r="CO28" i="1"/>
  <c r="CN28" i="1"/>
  <c r="CN32" i="1" s="1"/>
  <c r="CM26" i="1"/>
  <c r="CM79" i="1"/>
  <c r="CP25" i="1"/>
  <c r="CO25" i="1"/>
  <c r="CN25" i="1"/>
  <c r="CP24" i="1"/>
  <c r="CO24" i="1"/>
  <c r="CN24" i="1"/>
  <c r="CP23" i="1"/>
  <c r="CO23" i="1"/>
  <c r="CN23" i="1"/>
  <c r="CP22" i="1"/>
  <c r="CP40" i="1" s="1"/>
  <c r="CO22" i="1"/>
  <c r="CN22" i="1"/>
  <c r="CM20" i="1"/>
  <c r="CM73" i="1"/>
  <c r="CP19" i="1"/>
  <c r="CO19" i="1"/>
  <c r="CN19" i="1"/>
  <c r="CP18" i="1"/>
  <c r="CP42" i="1" s="1"/>
  <c r="CO18" i="1"/>
  <c r="CN18" i="1"/>
  <c r="CP17" i="1"/>
  <c r="CO17" i="1"/>
  <c r="CO41" i="1" s="1"/>
  <c r="CN17" i="1"/>
  <c r="CP16" i="1"/>
  <c r="CO16" i="1"/>
  <c r="CN16" i="1"/>
  <c r="CM14" i="1"/>
  <c r="CM67" i="1"/>
  <c r="CP13" i="1"/>
  <c r="CP14" i="1" s="1"/>
  <c r="CP67" i="1" s="1"/>
  <c r="CO13" i="1"/>
  <c r="CO43" i="1" s="1"/>
  <c r="CN13" i="1"/>
  <c r="CP12" i="1"/>
  <c r="CO12" i="1"/>
  <c r="CN12" i="1"/>
  <c r="CQ12" i="1" s="1"/>
  <c r="CP11" i="1"/>
  <c r="CO11" i="1"/>
  <c r="CN11" i="1"/>
  <c r="CP10" i="1"/>
  <c r="CO10" i="1"/>
  <c r="CN10" i="1"/>
  <c r="CE38" i="1"/>
  <c r="CE91" i="1" s="1"/>
  <c r="CH37" i="1"/>
  <c r="CG37" i="1"/>
  <c r="CF37" i="1"/>
  <c r="CH36" i="1"/>
  <c r="CG36" i="1"/>
  <c r="CF36" i="1"/>
  <c r="CH35" i="1"/>
  <c r="CG35" i="1"/>
  <c r="CF35" i="1"/>
  <c r="CH34" i="1"/>
  <c r="CG34" i="1"/>
  <c r="CF34" i="1"/>
  <c r="CE32" i="1"/>
  <c r="CE85" i="1" s="1"/>
  <c r="CH31" i="1"/>
  <c r="CG31" i="1"/>
  <c r="CF31" i="1"/>
  <c r="CH30" i="1"/>
  <c r="CG30" i="1"/>
  <c r="CG42" i="1" s="1"/>
  <c r="CF30" i="1"/>
  <c r="CH29" i="1"/>
  <c r="CG29" i="1"/>
  <c r="CF29" i="1"/>
  <c r="CH28" i="1"/>
  <c r="CG28" i="1"/>
  <c r="CF28" i="1"/>
  <c r="CE26" i="1"/>
  <c r="CE79" i="1" s="1"/>
  <c r="CH25" i="1"/>
  <c r="CG25" i="1"/>
  <c r="CF25" i="1"/>
  <c r="CH24" i="1"/>
  <c r="CG24" i="1"/>
  <c r="CF24" i="1"/>
  <c r="CH23" i="1"/>
  <c r="CH41" i="1" s="1"/>
  <c r="CG23" i="1"/>
  <c r="CF23" i="1"/>
  <c r="CH22" i="1"/>
  <c r="CG22" i="1"/>
  <c r="CG40" i="1" s="1"/>
  <c r="CF22" i="1"/>
  <c r="CE20" i="1"/>
  <c r="CE73" i="1" s="1"/>
  <c r="CH19" i="1"/>
  <c r="CG19" i="1"/>
  <c r="CG20" i="1" s="1"/>
  <c r="CF19" i="1"/>
  <c r="CH18" i="1"/>
  <c r="CG18" i="1"/>
  <c r="CF18" i="1"/>
  <c r="CF42" i="1" s="1"/>
  <c r="CH17" i="1"/>
  <c r="CG17" i="1"/>
  <c r="CF17" i="1"/>
  <c r="CH16" i="1"/>
  <c r="CG16" i="1"/>
  <c r="CF16" i="1"/>
  <c r="CE14" i="1"/>
  <c r="CE67" i="1"/>
  <c r="CH13" i="1"/>
  <c r="CG13" i="1"/>
  <c r="CF13" i="1"/>
  <c r="CH12" i="1"/>
  <c r="CH42" i="1" s="1"/>
  <c r="CG12" i="1"/>
  <c r="CF12" i="1"/>
  <c r="CH11" i="1"/>
  <c r="CG11" i="1"/>
  <c r="CG41" i="1" s="1"/>
  <c r="CF11" i="1"/>
  <c r="CH10" i="1"/>
  <c r="CG10" i="1"/>
  <c r="CF10" i="1"/>
  <c r="CI10" i="1" s="1"/>
  <c r="BW38" i="1"/>
  <c r="BW91" i="1" s="1"/>
  <c r="BZ37" i="1"/>
  <c r="BY37" i="1"/>
  <c r="BX37" i="1"/>
  <c r="CA37" i="1" s="1"/>
  <c r="BZ36" i="1"/>
  <c r="BY36" i="1"/>
  <c r="BX36" i="1"/>
  <c r="BZ35" i="1"/>
  <c r="BY35" i="1"/>
  <c r="BX35" i="1"/>
  <c r="BZ34" i="1"/>
  <c r="BZ38" i="1"/>
  <c r="BZ91" i="1" s="1"/>
  <c r="BY34" i="1"/>
  <c r="BX34" i="1"/>
  <c r="BW32" i="1"/>
  <c r="BW85" i="1" s="1"/>
  <c r="BZ31" i="1"/>
  <c r="BZ43" i="1" s="1"/>
  <c r="BY31" i="1"/>
  <c r="BX31" i="1"/>
  <c r="BZ30" i="1"/>
  <c r="BY30" i="1"/>
  <c r="BX30" i="1"/>
  <c r="BZ29" i="1"/>
  <c r="BY29" i="1"/>
  <c r="BX29" i="1"/>
  <c r="BZ28" i="1"/>
  <c r="BY28" i="1"/>
  <c r="BX28" i="1"/>
  <c r="BW26" i="1"/>
  <c r="BW79" i="1" s="1"/>
  <c r="BZ25" i="1"/>
  <c r="BY25" i="1"/>
  <c r="BX25" i="1"/>
  <c r="BZ24" i="1"/>
  <c r="BY24" i="1"/>
  <c r="BX24" i="1"/>
  <c r="BZ23" i="1"/>
  <c r="BY23" i="1"/>
  <c r="BX23" i="1"/>
  <c r="BZ22" i="1"/>
  <c r="BY22" i="1"/>
  <c r="BX22" i="1"/>
  <c r="BW20" i="1"/>
  <c r="BW73" i="1" s="1"/>
  <c r="BZ19" i="1"/>
  <c r="BY19" i="1"/>
  <c r="BX19" i="1"/>
  <c r="BZ18" i="1"/>
  <c r="BY18" i="1"/>
  <c r="BX18" i="1"/>
  <c r="BX42" i="1" s="1"/>
  <c r="BZ17" i="1"/>
  <c r="BY17" i="1"/>
  <c r="BX17" i="1"/>
  <c r="BZ16" i="1"/>
  <c r="BZ40" i="1" s="1"/>
  <c r="BY16" i="1"/>
  <c r="BX16" i="1"/>
  <c r="BW14" i="1"/>
  <c r="BW67" i="1"/>
  <c r="BZ13" i="1"/>
  <c r="BY13" i="1"/>
  <c r="BX13" i="1"/>
  <c r="BZ12" i="1"/>
  <c r="BZ42" i="1" s="1"/>
  <c r="BY12" i="1"/>
  <c r="BX12" i="1"/>
  <c r="BZ11" i="1"/>
  <c r="BY11" i="1"/>
  <c r="BX11" i="1"/>
  <c r="BZ10" i="1"/>
  <c r="BY10" i="1"/>
  <c r="BX10" i="1"/>
  <c r="BO38" i="1"/>
  <c r="BO91" i="1" s="1"/>
  <c r="BR37" i="1"/>
  <c r="BQ37" i="1"/>
  <c r="BP37" i="1"/>
  <c r="BR36" i="1"/>
  <c r="BQ36" i="1"/>
  <c r="BP36" i="1"/>
  <c r="BR35" i="1"/>
  <c r="BQ35" i="1"/>
  <c r="BP35" i="1"/>
  <c r="BR34" i="1"/>
  <c r="BQ34" i="1"/>
  <c r="BP34" i="1"/>
  <c r="BO32" i="1"/>
  <c r="BO85" i="1"/>
  <c r="BR31" i="1"/>
  <c r="BQ31" i="1"/>
  <c r="BP31" i="1"/>
  <c r="BR30" i="1"/>
  <c r="BQ30" i="1"/>
  <c r="BP30" i="1"/>
  <c r="BR29" i="1"/>
  <c r="BQ29" i="1"/>
  <c r="BP29" i="1"/>
  <c r="BR28" i="1"/>
  <c r="BQ28" i="1"/>
  <c r="BP28" i="1"/>
  <c r="BO26" i="1"/>
  <c r="BO79" i="1" s="1"/>
  <c r="BR25" i="1"/>
  <c r="BQ25" i="1"/>
  <c r="BP25" i="1"/>
  <c r="BR24" i="1"/>
  <c r="BQ24" i="1"/>
  <c r="BP24" i="1"/>
  <c r="BR23" i="1"/>
  <c r="BQ23" i="1"/>
  <c r="BP23" i="1"/>
  <c r="BR22" i="1"/>
  <c r="BQ22" i="1"/>
  <c r="BP22" i="1"/>
  <c r="BO20" i="1"/>
  <c r="BO73" i="1" s="1"/>
  <c r="BR19" i="1"/>
  <c r="BQ19" i="1"/>
  <c r="BP19" i="1"/>
  <c r="BR18" i="1"/>
  <c r="BQ18" i="1"/>
  <c r="BP18" i="1"/>
  <c r="BS18" i="1" s="1"/>
  <c r="BR17" i="1"/>
  <c r="BQ17" i="1"/>
  <c r="BP17" i="1"/>
  <c r="BR16" i="1"/>
  <c r="BQ16" i="1"/>
  <c r="BP16" i="1"/>
  <c r="BO14" i="1"/>
  <c r="BO67" i="1" s="1"/>
  <c r="BR13" i="1"/>
  <c r="BQ13" i="1"/>
  <c r="BP13" i="1"/>
  <c r="BR12" i="1"/>
  <c r="BQ12" i="1"/>
  <c r="BP12" i="1"/>
  <c r="BP42" i="1"/>
  <c r="BR11" i="1"/>
  <c r="BQ11" i="1"/>
  <c r="BP11" i="1"/>
  <c r="BR10" i="1"/>
  <c r="BQ10" i="1"/>
  <c r="BP10" i="1"/>
  <c r="BG38" i="1"/>
  <c r="BG91" i="1"/>
  <c r="BJ37" i="1"/>
  <c r="BI37" i="1"/>
  <c r="BH37" i="1"/>
  <c r="BJ36" i="1"/>
  <c r="BI36" i="1"/>
  <c r="BH36" i="1"/>
  <c r="BJ35" i="1"/>
  <c r="BI35" i="1"/>
  <c r="BH35" i="1"/>
  <c r="BJ34" i="1"/>
  <c r="BI34" i="1"/>
  <c r="BH34" i="1"/>
  <c r="BK34" i="1" s="1"/>
  <c r="BG32" i="1"/>
  <c r="BG85" i="1"/>
  <c r="BJ31" i="1"/>
  <c r="BI31" i="1"/>
  <c r="BI32" i="1" s="1"/>
  <c r="BH31" i="1"/>
  <c r="BJ30" i="1"/>
  <c r="BI30" i="1"/>
  <c r="BH30" i="1"/>
  <c r="BJ29" i="1"/>
  <c r="BI29" i="1"/>
  <c r="BH29" i="1"/>
  <c r="BJ28" i="1"/>
  <c r="DF28" i="1" s="1"/>
  <c r="BI28" i="1"/>
  <c r="BH28" i="1"/>
  <c r="BG26" i="1"/>
  <c r="BG79" i="1"/>
  <c r="BJ25" i="1"/>
  <c r="BI25" i="1"/>
  <c r="BH25" i="1"/>
  <c r="BJ24" i="1"/>
  <c r="BI24" i="1"/>
  <c r="BH24" i="1"/>
  <c r="BJ23" i="1"/>
  <c r="BI23" i="1"/>
  <c r="DD23" i="1" s="1"/>
  <c r="BH23" i="1"/>
  <c r="BJ22" i="1"/>
  <c r="BI22" i="1"/>
  <c r="BH22" i="1"/>
  <c r="BG20" i="1"/>
  <c r="BG73" i="1"/>
  <c r="BJ19" i="1"/>
  <c r="BI19" i="1"/>
  <c r="BH19" i="1"/>
  <c r="BJ18" i="1"/>
  <c r="BI18" i="1"/>
  <c r="BH18" i="1"/>
  <c r="BJ17" i="1"/>
  <c r="BI17" i="1"/>
  <c r="BH17" i="1"/>
  <c r="BJ16" i="1"/>
  <c r="BJ40" i="1" s="1"/>
  <c r="BI16" i="1"/>
  <c r="BH16" i="1"/>
  <c r="BG14" i="1"/>
  <c r="BG67" i="1"/>
  <c r="BJ13" i="1"/>
  <c r="BI13" i="1"/>
  <c r="BH13" i="1"/>
  <c r="BJ12" i="1"/>
  <c r="BI12" i="1"/>
  <c r="BH12" i="1"/>
  <c r="BJ11" i="1"/>
  <c r="BI11" i="1"/>
  <c r="BI14" i="1" s="1"/>
  <c r="BI67" i="1" s="1"/>
  <c r="BH11" i="1"/>
  <c r="BJ10" i="1"/>
  <c r="BI10" i="1"/>
  <c r="BH10" i="1"/>
  <c r="AY38" i="1"/>
  <c r="AY91" i="1" s="1"/>
  <c r="BB37" i="1"/>
  <c r="BA37" i="1"/>
  <c r="AZ37" i="1"/>
  <c r="BB36" i="1"/>
  <c r="BA36" i="1"/>
  <c r="AZ36" i="1"/>
  <c r="BB35" i="1"/>
  <c r="BA35" i="1"/>
  <c r="AZ35" i="1"/>
  <c r="BB34" i="1"/>
  <c r="BA34" i="1"/>
  <c r="BA40" i="1" s="1"/>
  <c r="AZ34" i="1"/>
  <c r="AY32" i="1"/>
  <c r="AY85" i="1"/>
  <c r="BB31" i="1"/>
  <c r="BB43" i="1" s="1"/>
  <c r="BA31" i="1"/>
  <c r="AZ31" i="1"/>
  <c r="BB30" i="1"/>
  <c r="BA30" i="1"/>
  <c r="AZ30" i="1"/>
  <c r="BB29" i="1"/>
  <c r="BA29" i="1"/>
  <c r="AZ29" i="1"/>
  <c r="BB28" i="1"/>
  <c r="BA28" i="1"/>
  <c r="AZ28" i="1"/>
  <c r="BC28" i="1"/>
  <c r="AY26" i="1"/>
  <c r="AY79" i="1" s="1"/>
  <c r="BB25" i="1"/>
  <c r="BA25" i="1"/>
  <c r="BA26" i="1" s="1"/>
  <c r="AZ25" i="1"/>
  <c r="BB24" i="1"/>
  <c r="BA24" i="1"/>
  <c r="AZ24" i="1"/>
  <c r="BB23" i="1"/>
  <c r="BA23" i="1"/>
  <c r="AZ23" i="1"/>
  <c r="BB22" i="1"/>
  <c r="BB40" i="1" s="1"/>
  <c r="BA22" i="1"/>
  <c r="AZ22" i="1"/>
  <c r="AY20" i="1"/>
  <c r="AY73" i="1"/>
  <c r="BB19" i="1"/>
  <c r="BA19" i="1"/>
  <c r="AZ19" i="1"/>
  <c r="BB18" i="1"/>
  <c r="BB42" i="1" s="1"/>
  <c r="BA18" i="1"/>
  <c r="AZ18" i="1"/>
  <c r="BB17" i="1"/>
  <c r="BA17" i="1"/>
  <c r="BA41" i="1" s="1"/>
  <c r="AZ17" i="1"/>
  <c r="BB16" i="1"/>
  <c r="BA16" i="1"/>
  <c r="AZ16" i="1"/>
  <c r="DC16" i="1" s="1"/>
  <c r="AY14" i="1"/>
  <c r="AY67" i="1"/>
  <c r="BB13" i="1"/>
  <c r="BB14" i="1" s="1"/>
  <c r="BA13" i="1"/>
  <c r="AZ13" i="1"/>
  <c r="BB12" i="1"/>
  <c r="BA12" i="1"/>
  <c r="AZ12" i="1"/>
  <c r="BB11" i="1"/>
  <c r="BA11" i="1"/>
  <c r="AZ11" i="1"/>
  <c r="BB10" i="1"/>
  <c r="BA10" i="1"/>
  <c r="AZ10" i="1"/>
  <c r="AQ38" i="1"/>
  <c r="AQ91" i="1"/>
  <c r="AT37" i="1"/>
  <c r="AS37" i="1"/>
  <c r="AR37" i="1"/>
  <c r="AT36" i="1"/>
  <c r="AS36" i="1"/>
  <c r="AR36" i="1"/>
  <c r="AT35" i="1"/>
  <c r="AS35" i="1"/>
  <c r="AR35" i="1"/>
  <c r="AT34" i="1"/>
  <c r="AS34" i="1"/>
  <c r="AR34" i="1"/>
  <c r="AQ32" i="1"/>
  <c r="AQ85" i="1"/>
  <c r="AT31" i="1"/>
  <c r="AS31" i="1"/>
  <c r="AR31" i="1"/>
  <c r="AT30" i="1"/>
  <c r="AT42" i="1" s="1"/>
  <c r="AS30" i="1"/>
  <c r="AR30" i="1"/>
  <c r="AT29" i="1"/>
  <c r="AS29" i="1"/>
  <c r="AS41" i="1" s="1"/>
  <c r="AR29" i="1"/>
  <c r="AT28" i="1"/>
  <c r="AS28" i="1"/>
  <c r="AR28" i="1"/>
  <c r="AU28" i="1" s="1"/>
  <c r="AQ26" i="1"/>
  <c r="AQ79" i="1"/>
  <c r="AT25" i="1"/>
  <c r="AS25" i="1"/>
  <c r="AR25" i="1"/>
  <c r="AT24" i="1"/>
  <c r="AS24" i="1"/>
  <c r="AR24" i="1"/>
  <c r="AT23" i="1"/>
  <c r="AS23" i="1"/>
  <c r="AS26" i="1"/>
  <c r="AR23" i="1"/>
  <c r="AT22" i="1"/>
  <c r="AS22" i="1"/>
  <c r="AR22" i="1"/>
  <c r="AQ20" i="1"/>
  <c r="AQ73" i="1"/>
  <c r="AT19" i="1"/>
  <c r="AS19" i="1"/>
  <c r="AS43" i="1" s="1"/>
  <c r="AR19" i="1"/>
  <c r="AT18" i="1"/>
  <c r="AS18" i="1"/>
  <c r="AR18" i="1"/>
  <c r="AT17" i="1"/>
  <c r="AS17" i="1"/>
  <c r="AR17" i="1"/>
  <c r="AT16" i="1"/>
  <c r="AS16" i="1"/>
  <c r="AR16" i="1"/>
  <c r="AQ14" i="1"/>
  <c r="AQ67" i="1"/>
  <c r="AT13" i="1"/>
  <c r="AS13" i="1"/>
  <c r="AR13" i="1"/>
  <c r="AT12" i="1"/>
  <c r="AS12" i="1"/>
  <c r="AR12" i="1"/>
  <c r="AT11" i="1"/>
  <c r="AS11" i="1"/>
  <c r="AR11" i="1"/>
  <c r="AT10" i="1"/>
  <c r="AS10" i="1"/>
  <c r="AR10" i="1"/>
  <c r="AR40" i="1"/>
  <c r="AI38" i="1"/>
  <c r="AI91" i="1" s="1"/>
  <c r="AL37" i="1"/>
  <c r="AK37" i="1"/>
  <c r="AJ37" i="1"/>
  <c r="AL36" i="1"/>
  <c r="AK36" i="1"/>
  <c r="AJ36" i="1"/>
  <c r="AL35" i="1"/>
  <c r="AK35" i="1"/>
  <c r="AJ35" i="1"/>
  <c r="AL34" i="1"/>
  <c r="AK34" i="1"/>
  <c r="AJ34" i="1"/>
  <c r="AI32" i="1"/>
  <c r="AI85" i="1"/>
  <c r="AL31" i="1"/>
  <c r="AK31" i="1"/>
  <c r="AJ31" i="1"/>
  <c r="AL30" i="1"/>
  <c r="AK30" i="1"/>
  <c r="AJ30" i="1"/>
  <c r="AL29" i="1"/>
  <c r="AK29" i="1"/>
  <c r="AK41" i="1" s="1"/>
  <c r="AJ29" i="1"/>
  <c r="AL28" i="1"/>
  <c r="AK28" i="1"/>
  <c r="AJ28" i="1"/>
  <c r="AI26" i="1"/>
  <c r="AI79" i="1"/>
  <c r="AL25" i="1"/>
  <c r="AL26" i="1" s="1"/>
  <c r="AK25" i="1"/>
  <c r="AJ25" i="1"/>
  <c r="AL24" i="1"/>
  <c r="AK24" i="1"/>
  <c r="AM24" i="1" s="1"/>
  <c r="AJ24" i="1"/>
  <c r="AL23" i="1"/>
  <c r="AK23" i="1"/>
  <c r="AK26" i="1"/>
  <c r="AJ23" i="1"/>
  <c r="AL22" i="1"/>
  <c r="AK22" i="1"/>
  <c r="AJ22" i="1"/>
  <c r="AI20" i="1"/>
  <c r="AI73" i="1"/>
  <c r="AL19" i="1"/>
  <c r="AK19" i="1"/>
  <c r="AJ19" i="1"/>
  <c r="AL18" i="1"/>
  <c r="AL42" i="1"/>
  <c r="AK18" i="1"/>
  <c r="AJ18" i="1"/>
  <c r="AL17" i="1"/>
  <c r="AK17" i="1"/>
  <c r="AJ17" i="1"/>
  <c r="AL16" i="1"/>
  <c r="AK16" i="1"/>
  <c r="AJ16" i="1"/>
  <c r="AI14" i="1"/>
  <c r="AI67" i="1"/>
  <c r="AL13" i="1"/>
  <c r="AK13" i="1"/>
  <c r="AJ13" i="1"/>
  <c r="AL12" i="1"/>
  <c r="AK12" i="1"/>
  <c r="AJ12" i="1"/>
  <c r="AL11" i="1"/>
  <c r="AK11" i="1"/>
  <c r="AJ11" i="1"/>
  <c r="AL10" i="1"/>
  <c r="AK10" i="1"/>
  <c r="AJ10" i="1"/>
  <c r="AA38" i="1"/>
  <c r="AA91" i="1"/>
  <c r="AD37" i="1"/>
  <c r="AC37" i="1"/>
  <c r="AB37" i="1"/>
  <c r="AD36" i="1"/>
  <c r="AD42" i="1" s="1"/>
  <c r="AC36" i="1"/>
  <c r="AB36" i="1"/>
  <c r="AD35" i="1"/>
  <c r="AC35" i="1"/>
  <c r="AB35" i="1"/>
  <c r="AD34" i="1"/>
  <c r="AC34" i="1"/>
  <c r="AB34" i="1"/>
  <c r="AB38" i="1"/>
  <c r="AB91" i="1" s="1"/>
  <c r="AA32" i="1"/>
  <c r="AA85" i="1" s="1"/>
  <c r="AD31" i="1"/>
  <c r="AC31" i="1"/>
  <c r="AB31" i="1"/>
  <c r="AD30" i="1"/>
  <c r="AC30" i="1"/>
  <c r="AB30" i="1"/>
  <c r="AD29" i="1"/>
  <c r="AC29" i="1"/>
  <c r="AB29" i="1"/>
  <c r="AD28" i="1"/>
  <c r="AC28" i="1"/>
  <c r="AB28" i="1"/>
  <c r="AA26" i="1"/>
  <c r="AA79" i="1" s="1"/>
  <c r="AD25" i="1"/>
  <c r="AC25" i="1"/>
  <c r="AB25" i="1"/>
  <c r="AD24" i="1"/>
  <c r="AC24" i="1"/>
  <c r="AB24" i="1"/>
  <c r="AD23" i="1"/>
  <c r="AC23" i="1"/>
  <c r="AB23" i="1"/>
  <c r="AD22" i="1"/>
  <c r="AC22" i="1"/>
  <c r="AB22" i="1"/>
  <c r="AA20" i="1"/>
  <c r="AA73" i="1" s="1"/>
  <c r="AD19" i="1"/>
  <c r="AC19" i="1"/>
  <c r="AB19" i="1"/>
  <c r="AD18" i="1"/>
  <c r="AC18" i="1"/>
  <c r="AB18" i="1"/>
  <c r="AD17" i="1"/>
  <c r="AC17" i="1"/>
  <c r="AB17" i="1"/>
  <c r="AD16" i="1"/>
  <c r="AC16" i="1"/>
  <c r="AB16" i="1"/>
  <c r="AA14" i="1"/>
  <c r="AA67" i="1"/>
  <c r="AD13" i="1"/>
  <c r="AC13" i="1"/>
  <c r="AB13" i="1"/>
  <c r="AB43" i="1" s="1"/>
  <c r="AD12" i="1"/>
  <c r="AC12" i="1"/>
  <c r="AB12" i="1"/>
  <c r="AB42" i="1"/>
  <c r="AD11" i="1"/>
  <c r="AC11" i="1"/>
  <c r="AB11" i="1"/>
  <c r="AD10" i="1"/>
  <c r="AC10" i="1"/>
  <c r="AB10" i="1"/>
  <c r="S38" i="1"/>
  <c r="S91" i="1"/>
  <c r="V37" i="1"/>
  <c r="U37" i="1"/>
  <c r="T37" i="1"/>
  <c r="V36" i="1"/>
  <c r="V42" i="1" s="1"/>
  <c r="U36" i="1"/>
  <c r="T36" i="1"/>
  <c r="V35" i="1"/>
  <c r="U35" i="1"/>
  <c r="U41" i="1" s="1"/>
  <c r="T35" i="1"/>
  <c r="V34" i="1"/>
  <c r="U34" i="1"/>
  <c r="T34" i="1"/>
  <c r="T40" i="1" s="1"/>
  <c r="S32" i="1"/>
  <c r="S85" i="1" s="1"/>
  <c r="V31" i="1"/>
  <c r="U31" i="1"/>
  <c r="T31" i="1"/>
  <c r="T43" i="1" s="1"/>
  <c r="V30" i="1"/>
  <c r="U30" i="1"/>
  <c r="T30" i="1"/>
  <c r="V29" i="1"/>
  <c r="V41" i="1" s="1"/>
  <c r="U29" i="1"/>
  <c r="T29" i="1"/>
  <c r="V28" i="1"/>
  <c r="U28" i="1"/>
  <c r="U40" i="1" s="1"/>
  <c r="T28" i="1"/>
  <c r="S26" i="1"/>
  <c r="S79" i="1"/>
  <c r="V25" i="1"/>
  <c r="U25" i="1"/>
  <c r="T25" i="1"/>
  <c r="V24" i="1"/>
  <c r="U24" i="1"/>
  <c r="T24" i="1"/>
  <c r="V23" i="1"/>
  <c r="U23" i="1"/>
  <c r="T23" i="1"/>
  <c r="V22" i="1"/>
  <c r="U22" i="1"/>
  <c r="T22" i="1"/>
  <c r="S20" i="1"/>
  <c r="S73" i="1" s="1"/>
  <c r="V19" i="1"/>
  <c r="U19" i="1"/>
  <c r="T19" i="1"/>
  <c r="V18" i="1"/>
  <c r="U18" i="1"/>
  <c r="T18" i="1"/>
  <c r="V17" i="1"/>
  <c r="U17" i="1"/>
  <c r="T17" i="1"/>
  <c r="V16" i="1"/>
  <c r="U16" i="1"/>
  <c r="T16" i="1"/>
  <c r="S14" i="1"/>
  <c r="S67" i="1" s="1"/>
  <c r="V13" i="1"/>
  <c r="U13" i="1"/>
  <c r="T13" i="1"/>
  <c r="V12" i="1"/>
  <c r="U12" i="1"/>
  <c r="T12" i="1"/>
  <c r="T42" i="1"/>
  <c r="V11" i="1"/>
  <c r="U11" i="1"/>
  <c r="T11" i="1"/>
  <c r="V10" i="1"/>
  <c r="U10" i="1"/>
  <c r="T10" i="1"/>
  <c r="N37" i="1"/>
  <c r="M37" i="1"/>
  <c r="L37" i="1"/>
  <c r="O37" i="1" s="1"/>
  <c r="N36" i="1"/>
  <c r="M36" i="1"/>
  <c r="L36" i="1"/>
  <c r="O36" i="1"/>
  <c r="N35" i="1"/>
  <c r="M35" i="1"/>
  <c r="L35" i="1"/>
  <c r="N34" i="1"/>
  <c r="M34" i="1"/>
  <c r="M38" i="1" s="1"/>
  <c r="L34" i="1"/>
  <c r="N31" i="1"/>
  <c r="M31" i="1"/>
  <c r="L31" i="1"/>
  <c r="N30" i="1"/>
  <c r="M30" i="1"/>
  <c r="L30" i="1"/>
  <c r="N29" i="1"/>
  <c r="M29" i="1"/>
  <c r="L29" i="1"/>
  <c r="N28" i="1"/>
  <c r="M28" i="1"/>
  <c r="L28" i="1"/>
  <c r="N25" i="1"/>
  <c r="M25" i="1"/>
  <c r="L25" i="1"/>
  <c r="N24" i="1"/>
  <c r="M24" i="1"/>
  <c r="O24" i="1" s="1"/>
  <c r="L24" i="1"/>
  <c r="N23" i="1"/>
  <c r="M23" i="1"/>
  <c r="L23" i="1"/>
  <c r="O23" i="1" s="1"/>
  <c r="N22" i="1"/>
  <c r="M22" i="1"/>
  <c r="L22" i="1"/>
  <c r="N19" i="1"/>
  <c r="M19" i="1"/>
  <c r="L19" i="1"/>
  <c r="N18" i="1"/>
  <c r="M18" i="1"/>
  <c r="L18" i="1"/>
  <c r="N17" i="1"/>
  <c r="M17" i="1"/>
  <c r="L17" i="1"/>
  <c r="N16" i="1"/>
  <c r="M16" i="1"/>
  <c r="L16" i="1"/>
  <c r="N13" i="1"/>
  <c r="N43" i="1" s="1"/>
  <c r="M13" i="1"/>
  <c r="L13" i="1"/>
  <c r="N12" i="1"/>
  <c r="N42" i="1"/>
  <c r="M12" i="1"/>
  <c r="L12" i="1"/>
  <c r="N11" i="1"/>
  <c r="M11" i="1"/>
  <c r="L11" i="1"/>
  <c r="N10" i="1"/>
  <c r="M10" i="1"/>
  <c r="L10" i="1"/>
  <c r="F37" i="1"/>
  <c r="DF37" i="1" s="1"/>
  <c r="E37" i="1"/>
  <c r="D37" i="1"/>
  <c r="F36" i="1"/>
  <c r="E36" i="1"/>
  <c r="DD36" i="1" s="1"/>
  <c r="D36" i="1"/>
  <c r="F35" i="1"/>
  <c r="E35" i="1"/>
  <c r="D35" i="1"/>
  <c r="DC35" i="1" s="1"/>
  <c r="F34" i="1"/>
  <c r="E34" i="1"/>
  <c r="D34" i="1"/>
  <c r="F31" i="1"/>
  <c r="E31" i="1"/>
  <c r="D31" i="1"/>
  <c r="F30" i="1"/>
  <c r="E30" i="1"/>
  <c r="D30" i="1"/>
  <c r="F29" i="1"/>
  <c r="E29" i="1"/>
  <c r="D29" i="1"/>
  <c r="F28" i="1"/>
  <c r="E28" i="1"/>
  <c r="D28" i="1"/>
  <c r="F25" i="1"/>
  <c r="E25" i="1"/>
  <c r="D25" i="1"/>
  <c r="F24" i="1"/>
  <c r="E24" i="1"/>
  <c r="D24" i="1"/>
  <c r="G24" i="1"/>
  <c r="F23" i="1"/>
  <c r="E23" i="1"/>
  <c r="D23" i="1"/>
  <c r="F22" i="1"/>
  <c r="F26" i="1" s="1"/>
  <c r="E22" i="1"/>
  <c r="D22" i="1"/>
  <c r="F19" i="1"/>
  <c r="E19" i="1"/>
  <c r="G19" i="1" s="1"/>
  <c r="D19" i="1"/>
  <c r="F18" i="1"/>
  <c r="E18" i="1"/>
  <c r="D18" i="1"/>
  <c r="F17" i="1"/>
  <c r="E17" i="1"/>
  <c r="D17" i="1"/>
  <c r="F16" i="1"/>
  <c r="G16" i="1" s="1"/>
  <c r="E16" i="1"/>
  <c r="D16" i="1"/>
  <c r="F13" i="1"/>
  <c r="F12" i="1"/>
  <c r="F11" i="1"/>
  <c r="F10" i="1"/>
  <c r="E13" i="1"/>
  <c r="E12" i="1"/>
  <c r="DD12" i="1" s="1"/>
  <c r="E11" i="1"/>
  <c r="E10" i="1"/>
  <c r="D13" i="1"/>
  <c r="G13" i="1"/>
  <c r="D12" i="1"/>
  <c r="D11" i="1"/>
  <c r="DC11" i="1" s="1"/>
  <c r="D10" i="1"/>
  <c r="K38" i="1"/>
  <c r="K91" i="1" s="1"/>
  <c r="K32" i="1"/>
  <c r="K85" i="1" s="1"/>
  <c r="K26" i="1"/>
  <c r="K79" i="1"/>
  <c r="K20" i="1"/>
  <c r="K73" i="1" s="1"/>
  <c r="K14" i="1"/>
  <c r="K67" i="1" s="1"/>
  <c r="CU43" i="1"/>
  <c r="CU42" i="1"/>
  <c r="CU41" i="1"/>
  <c r="CS41" i="1" s="1"/>
  <c r="CU40" i="1"/>
  <c r="CS95" i="1"/>
  <c r="CV43" i="1"/>
  <c r="CY43" i="1" s="1"/>
  <c r="CW42" i="1"/>
  <c r="CM43" i="1"/>
  <c r="CM42" i="1"/>
  <c r="CM41" i="1"/>
  <c r="CM40" i="1"/>
  <c r="CK41" i="1" s="1"/>
  <c r="CK95" i="1"/>
  <c r="CE43" i="1"/>
  <c r="CE42" i="1"/>
  <c r="CE41" i="1"/>
  <c r="CC41" i="1" s="1"/>
  <c r="CE40" i="1"/>
  <c r="CC95" i="1"/>
  <c r="BW43" i="1"/>
  <c r="BU43" i="1" s="1"/>
  <c r="BW42" i="1"/>
  <c r="BW41" i="1"/>
  <c r="BU41" i="1" s="1"/>
  <c r="BW40" i="1"/>
  <c r="BU95" i="1"/>
  <c r="BY41" i="1"/>
  <c r="BO43" i="1"/>
  <c r="BO42" i="1"/>
  <c r="BO41" i="1"/>
  <c r="BO40" i="1"/>
  <c r="BR42" i="1"/>
  <c r="BG43" i="1"/>
  <c r="BE43" i="1" s="1"/>
  <c r="BG42" i="1"/>
  <c r="BG41" i="1"/>
  <c r="BE41" i="1" s="1"/>
  <c r="BG40" i="1"/>
  <c r="BE95" i="1"/>
  <c r="BJ43" i="1"/>
  <c r="BH43" i="1"/>
  <c r="BI40" i="1"/>
  <c r="AY43" i="1"/>
  <c r="AY42" i="1"/>
  <c r="AY41" i="1"/>
  <c r="AY40" i="1"/>
  <c r="AW95" i="1"/>
  <c r="AZ43" i="1"/>
  <c r="AQ43" i="1"/>
  <c r="AO43" i="1" s="1"/>
  <c r="AQ42" i="1"/>
  <c r="AQ41" i="1"/>
  <c r="AO41" i="1" s="1"/>
  <c r="AQ40" i="1"/>
  <c r="AO95" i="1"/>
  <c r="AT43" i="1"/>
  <c r="AR43" i="1"/>
  <c r="AS40" i="1"/>
  <c r="AI43" i="1"/>
  <c r="AI42" i="1"/>
  <c r="AI41" i="1"/>
  <c r="AI40" i="1"/>
  <c r="AG95" i="1"/>
  <c r="AJ43" i="1"/>
  <c r="AK40" i="1"/>
  <c r="AA43" i="1"/>
  <c r="AA42" i="1"/>
  <c r="AA41" i="1"/>
  <c r="Y41" i="1" s="1"/>
  <c r="AA40" i="1"/>
  <c r="Y95" i="1"/>
  <c r="AC41" i="1"/>
  <c r="AC40" i="1"/>
  <c r="S43" i="1"/>
  <c r="S42" i="1"/>
  <c r="S41" i="1"/>
  <c r="Q41" i="1" s="1"/>
  <c r="S40" i="1"/>
  <c r="Q95" i="1"/>
  <c r="I34" i="1"/>
  <c r="I33" i="1"/>
  <c r="Q33" i="1" s="1"/>
  <c r="Y33" i="1" s="1"/>
  <c r="AG33" i="1" s="1"/>
  <c r="I28" i="1"/>
  <c r="I84" i="1" s="1"/>
  <c r="I22" i="1"/>
  <c r="Q22" i="1" s="1"/>
  <c r="Y22" i="1" s="1"/>
  <c r="AG22" i="1" s="1"/>
  <c r="AO22" i="1" s="1"/>
  <c r="AW22" i="1" s="1"/>
  <c r="BE22" i="1" s="1"/>
  <c r="BM22" i="1" s="1"/>
  <c r="BU22" i="1" s="1"/>
  <c r="CC22" i="1" s="1"/>
  <c r="CK22" i="1" s="1"/>
  <c r="CS22" i="1" s="1"/>
  <c r="I16" i="1"/>
  <c r="I10" i="1"/>
  <c r="Q10" i="1" s="1"/>
  <c r="Y10" i="1" s="1"/>
  <c r="AG10" i="1" s="1"/>
  <c r="AO10" i="1" s="1"/>
  <c r="AW10" i="1" s="1"/>
  <c r="BE10" i="1" s="1"/>
  <c r="BM10" i="1" s="1"/>
  <c r="BU10" i="1" s="1"/>
  <c r="CC10" i="1" s="1"/>
  <c r="CK10" i="1" s="1"/>
  <c r="CS10" i="1" s="1"/>
  <c r="I66" i="1"/>
  <c r="I27" i="1"/>
  <c r="Q27" i="1" s="1"/>
  <c r="Y27" i="1" s="1"/>
  <c r="AG27" i="1" s="1"/>
  <c r="AO27" i="1" s="1"/>
  <c r="AW27" i="1" s="1"/>
  <c r="BE27" i="1" s="1"/>
  <c r="BM27" i="1" s="1"/>
  <c r="BU27" i="1" s="1"/>
  <c r="CC27" i="1" s="1"/>
  <c r="CK27" i="1" s="1"/>
  <c r="CS27" i="1" s="1"/>
  <c r="I83" i="1"/>
  <c r="I21" i="1"/>
  <c r="Q21" i="1" s="1"/>
  <c r="Y21" i="1" s="1"/>
  <c r="AG21" i="1" s="1"/>
  <c r="AO21" i="1" s="1"/>
  <c r="AW21" i="1" s="1"/>
  <c r="BE21" i="1" s="1"/>
  <c r="BM21" i="1" s="1"/>
  <c r="BU21" i="1" s="1"/>
  <c r="CC21" i="1" s="1"/>
  <c r="CK21" i="1" s="1"/>
  <c r="CS21" i="1" s="1"/>
  <c r="I77" i="1"/>
  <c r="I15" i="1"/>
  <c r="Q15" i="1" s="1"/>
  <c r="Y15" i="1" s="1"/>
  <c r="AG15" i="1" s="1"/>
  <c r="AO15" i="1" s="1"/>
  <c r="AW15" i="1" s="1"/>
  <c r="BE15" i="1" s="1"/>
  <c r="BM15" i="1" s="1"/>
  <c r="BU15" i="1" s="1"/>
  <c r="CC15" i="1" s="1"/>
  <c r="CK15" i="1" s="1"/>
  <c r="CS15" i="1" s="1"/>
  <c r="I71" i="1"/>
  <c r="I9" i="1"/>
  <c r="Q9" i="1" s="1"/>
  <c r="Y9" i="1" s="1"/>
  <c r="I65" i="1"/>
  <c r="K43" i="1"/>
  <c r="I43" i="1" s="1"/>
  <c r="K42" i="1"/>
  <c r="K41" i="1"/>
  <c r="K40" i="1"/>
  <c r="I39" i="1"/>
  <c r="I95" i="1"/>
  <c r="I35" i="1"/>
  <c r="M91" i="1"/>
  <c r="O30" i="1"/>
  <c r="I29" i="1"/>
  <c r="N32" i="1"/>
  <c r="N85" i="1"/>
  <c r="L32" i="1"/>
  <c r="L85" i="1"/>
  <c r="I23" i="1"/>
  <c r="I17" i="1"/>
  <c r="L43" i="1"/>
  <c r="O43" i="1" s="1"/>
  <c r="L42" i="1"/>
  <c r="I11" i="1"/>
  <c r="A35" i="1"/>
  <c r="A29" i="1"/>
  <c r="A23" i="1"/>
  <c r="A17" i="1"/>
  <c r="A11" i="1"/>
  <c r="C43" i="1"/>
  <c r="C49" i="1"/>
  <c r="C42" i="1"/>
  <c r="C48" i="1" s="1"/>
  <c r="K48" i="1" s="1"/>
  <c r="S48" i="1"/>
  <c r="AA48" i="1" s="1"/>
  <c r="AI48" i="1" s="1"/>
  <c r="AQ48" i="1" s="1"/>
  <c r="AY48" i="1" s="1"/>
  <c r="C41" i="1"/>
  <c r="C47" i="1"/>
  <c r="K47" i="1"/>
  <c r="C40" i="1"/>
  <c r="C46" i="1" s="1"/>
  <c r="C38" i="1"/>
  <c r="C91" i="1" s="1"/>
  <c r="C92" i="1" s="1"/>
  <c r="C32" i="1"/>
  <c r="C85" i="1" s="1"/>
  <c r="C86" i="1" s="1"/>
  <c r="C26" i="1"/>
  <c r="C79" i="1" s="1"/>
  <c r="C80" i="1" s="1"/>
  <c r="K78" i="1" s="1"/>
  <c r="K80" i="1" s="1"/>
  <c r="DC25" i="1"/>
  <c r="C20" i="1"/>
  <c r="C73" i="1"/>
  <c r="C74" i="1" s="1"/>
  <c r="K72" i="1" s="1"/>
  <c r="G11" i="1"/>
  <c r="C14" i="1"/>
  <c r="C67" i="1" s="1"/>
  <c r="A39" i="1"/>
  <c r="A95" i="1"/>
  <c r="I6" i="1"/>
  <c r="I62" i="1" s="1"/>
  <c r="I4" i="1"/>
  <c r="I2" i="1"/>
  <c r="Q2" i="1"/>
  <c r="Y2" i="1" s="1"/>
  <c r="AG2" i="1" s="1"/>
  <c r="AO2" i="1" s="1"/>
  <c r="AW2" i="1"/>
  <c r="BE2" i="1" s="1"/>
  <c r="BM2" i="1" s="1"/>
  <c r="BU2" i="1" s="1"/>
  <c r="CC2" i="1"/>
  <c r="CK2" i="1" s="1"/>
  <c r="CS2" i="1" s="1"/>
  <c r="DA2" i="1" s="1"/>
  <c r="I1" i="1"/>
  <c r="L38" i="1"/>
  <c r="L91" i="1" s="1"/>
  <c r="N38" i="1"/>
  <c r="N91" i="1" s="1"/>
  <c r="O35" i="1"/>
  <c r="O31" i="1"/>
  <c r="BX40" i="1"/>
  <c r="CG43" i="1"/>
  <c r="CN42" i="1"/>
  <c r="CQ42" i="1" s="1"/>
  <c r="CW40" i="1"/>
  <c r="F43" i="1"/>
  <c r="F49" i="1" s="1"/>
  <c r="L26" i="1"/>
  <c r="L79" i="1" s="1"/>
  <c r="N26" i="1"/>
  <c r="N79" i="1"/>
  <c r="O25" i="1"/>
  <c r="D41" i="1"/>
  <c r="D47" i="1" s="1"/>
  <c r="L47" i="1" s="1"/>
  <c r="T47" i="1" s="1"/>
  <c r="AB47" i="1" s="1"/>
  <c r="L40" i="1"/>
  <c r="N40" i="1"/>
  <c r="N41" i="1"/>
  <c r="N44" i="1" s="1"/>
  <c r="M43" i="1"/>
  <c r="V40" i="1"/>
  <c r="U42" i="1"/>
  <c r="U44" i="1"/>
  <c r="U43" i="1"/>
  <c r="AB40" i="1"/>
  <c r="AD40" i="1"/>
  <c r="AB41" i="1"/>
  <c r="AC43" i="1"/>
  <c r="AJ41" i="1"/>
  <c r="AL41" i="1"/>
  <c r="AM41" i="1" s="1"/>
  <c r="AT40" i="1"/>
  <c r="AR41" i="1"/>
  <c r="AT41" i="1"/>
  <c r="AU43" i="1"/>
  <c r="BB41" i="1"/>
  <c r="BA42" i="1"/>
  <c r="BJ41" i="1"/>
  <c r="BI42" i="1"/>
  <c r="BI43" i="1"/>
  <c r="BK43" i="1" s="1"/>
  <c r="BP40" i="1"/>
  <c r="BQ43" i="1"/>
  <c r="BY43" i="1"/>
  <c r="DF13" i="1"/>
  <c r="CV41" i="1"/>
  <c r="CN41" i="1"/>
  <c r="CO42" i="1"/>
  <c r="CI42" i="1"/>
  <c r="CF40" i="1"/>
  <c r="CF41" i="1"/>
  <c r="BQ42" i="1"/>
  <c r="BH41" i="1"/>
  <c r="AZ41" i="1"/>
  <c r="AS42" i="1"/>
  <c r="AK42" i="1"/>
  <c r="T41" i="1"/>
  <c r="W41" i="1" s="1"/>
  <c r="O10" i="1"/>
  <c r="O13" i="1"/>
  <c r="L14" i="1"/>
  <c r="L67" i="1"/>
  <c r="N14" i="1"/>
  <c r="N67" i="1" s="1"/>
  <c r="O22" i="1"/>
  <c r="O34" i="1"/>
  <c r="L41" i="1"/>
  <c r="L44" i="1" s="1"/>
  <c r="O12" i="1"/>
  <c r="O16" i="1"/>
  <c r="O28" i="1"/>
  <c r="G36" i="1"/>
  <c r="G35" i="1"/>
  <c r="G30" i="1"/>
  <c r="G23" i="1"/>
  <c r="D14" i="1"/>
  <c r="D67" i="1"/>
  <c r="CW32" i="1"/>
  <c r="CW85" i="1"/>
  <c r="CV26" i="1"/>
  <c r="CV79" i="1"/>
  <c r="CY79" i="1" s="1"/>
  <c r="CX26" i="1"/>
  <c r="CX79" i="1"/>
  <c r="CW20" i="1"/>
  <c r="CW73" i="1"/>
  <c r="CW41" i="1"/>
  <c r="CX14" i="1"/>
  <c r="CX67" i="1"/>
  <c r="CV38" i="1"/>
  <c r="CV91" i="1" s="1"/>
  <c r="CX38" i="1"/>
  <c r="CX91" i="1"/>
  <c r="CX97" i="1" s="1"/>
  <c r="CY35" i="1"/>
  <c r="CY37" i="1"/>
  <c r="CX42" i="1"/>
  <c r="CY42" i="1" s="1"/>
  <c r="CV40" i="1"/>
  <c r="CY29" i="1"/>
  <c r="CY31" i="1"/>
  <c r="CY23" i="1"/>
  <c r="CY25" i="1"/>
  <c r="CY17" i="1"/>
  <c r="CY19" i="1"/>
  <c r="CY11" i="1"/>
  <c r="CY13" i="1"/>
  <c r="CU44" i="1"/>
  <c r="CW14" i="1"/>
  <c r="CW67" i="1"/>
  <c r="CY16" i="1"/>
  <c r="CY20" i="1" s="1"/>
  <c r="CW26" i="1"/>
  <c r="CW79" i="1"/>
  <c r="CY28" i="1"/>
  <c r="CY32" i="1" s="1"/>
  <c r="CW38" i="1"/>
  <c r="CW91" i="1" s="1"/>
  <c r="CW97" i="1" s="1"/>
  <c r="CO14" i="1"/>
  <c r="CO67" i="1"/>
  <c r="CQ28" i="1"/>
  <c r="CO38" i="1"/>
  <c r="CO91" i="1"/>
  <c r="CG14" i="1"/>
  <c r="CG67" i="1" s="1"/>
  <c r="CG26" i="1"/>
  <c r="CG79" i="1"/>
  <c r="CI28" i="1"/>
  <c r="CG38" i="1"/>
  <c r="CG91" i="1"/>
  <c r="CA16" i="1"/>
  <c r="BY26" i="1"/>
  <c r="BY79" i="1"/>
  <c r="CA28" i="1"/>
  <c r="BY38" i="1"/>
  <c r="BY91" i="1" s="1"/>
  <c r="BQ14" i="1"/>
  <c r="BQ67" i="1"/>
  <c r="BS16" i="1"/>
  <c r="BQ26" i="1"/>
  <c r="BQ79" i="1"/>
  <c r="BQ38" i="1"/>
  <c r="BQ91" i="1" s="1"/>
  <c r="BS91" i="1" s="1"/>
  <c r="BK16" i="1"/>
  <c r="BI26" i="1"/>
  <c r="BI79" i="1" s="1"/>
  <c r="BK28" i="1"/>
  <c r="BI38" i="1"/>
  <c r="BI91" i="1"/>
  <c r="BC16" i="1"/>
  <c r="BA79" i="1"/>
  <c r="BA38" i="1"/>
  <c r="BA91" i="1"/>
  <c r="AS14" i="1"/>
  <c r="AS67" i="1"/>
  <c r="AU16" i="1"/>
  <c r="AS79" i="1"/>
  <c r="AS38" i="1"/>
  <c r="AS91" i="1"/>
  <c r="AM16" i="1"/>
  <c r="AM20" i="1" s="1"/>
  <c r="AK79" i="1"/>
  <c r="AK38" i="1"/>
  <c r="AK91" i="1"/>
  <c r="AC14" i="1"/>
  <c r="AC67" i="1" s="1"/>
  <c r="AE16" i="1"/>
  <c r="AC26" i="1"/>
  <c r="AC79" i="1"/>
  <c r="AC38" i="1"/>
  <c r="AC91" i="1" s="1"/>
  <c r="W16" i="1"/>
  <c r="W28" i="1"/>
  <c r="W10" i="1"/>
  <c r="W14" i="1" s="1"/>
  <c r="W22" i="1"/>
  <c r="W34" i="1"/>
  <c r="CW44" i="1"/>
  <c r="W87" i="1"/>
  <c r="S44" i="1"/>
  <c r="U20" i="1"/>
  <c r="U73" i="1"/>
  <c r="AM22" i="1"/>
  <c r="AL79" i="1"/>
  <c r="BB67" i="1"/>
  <c r="BB38" i="1"/>
  <c r="BB91" i="1"/>
  <c r="CY34" i="1"/>
  <c r="AS44" i="1"/>
  <c r="T14" i="1"/>
  <c r="T67" i="1" s="1"/>
  <c r="V14" i="1"/>
  <c r="V67" i="1"/>
  <c r="V20" i="1"/>
  <c r="V73" i="1"/>
  <c r="W18" i="1"/>
  <c r="U38" i="1"/>
  <c r="U91" i="1" s="1"/>
  <c r="W35" i="1"/>
  <c r="W37" i="1"/>
  <c r="AB14" i="1"/>
  <c r="AB67" i="1"/>
  <c r="AD14" i="1"/>
  <c r="AD67" i="1"/>
  <c r="AE12" i="1"/>
  <c r="AD26" i="1"/>
  <c r="AD79" i="1" s="1"/>
  <c r="AC32" i="1"/>
  <c r="AC85" i="1"/>
  <c r="AE29" i="1"/>
  <c r="AE31" i="1"/>
  <c r="AE35" i="1"/>
  <c r="AE37" i="1"/>
  <c r="AM10" i="1"/>
  <c r="AM12" i="1"/>
  <c r="AK20" i="1"/>
  <c r="AK73" i="1" s="1"/>
  <c r="AM73" i="1" s="1"/>
  <c r="AM17" i="1"/>
  <c r="AM19" i="1"/>
  <c r="AJ26" i="1"/>
  <c r="AJ79" i="1" s="1"/>
  <c r="AM79" i="1"/>
  <c r="AM23" i="1"/>
  <c r="AM26" i="1" s="1"/>
  <c r="AM25" i="1"/>
  <c r="AJ32" i="1"/>
  <c r="AJ85" i="1"/>
  <c r="AL32" i="1"/>
  <c r="AL85" i="1"/>
  <c r="AM30" i="1"/>
  <c r="AT14" i="1"/>
  <c r="AT67" i="1" s="1"/>
  <c r="AT97" i="1" s="1"/>
  <c r="AU12" i="1"/>
  <c r="AU29" i="1"/>
  <c r="AU31" i="1"/>
  <c r="AU32" i="1" s="1"/>
  <c r="AT38" i="1"/>
  <c r="AT91" i="1"/>
  <c r="AU36" i="1"/>
  <c r="AU38" i="1"/>
  <c r="BC10" i="1"/>
  <c r="BA20" i="1"/>
  <c r="BA73" i="1" s="1"/>
  <c r="BC17" i="1"/>
  <c r="BC19" i="1"/>
  <c r="AZ26" i="1"/>
  <c r="AZ79" i="1" s="1"/>
  <c r="BB26" i="1"/>
  <c r="BB79" i="1"/>
  <c r="BC24" i="1"/>
  <c r="BC26" i="1" s="1"/>
  <c r="BA32" i="1"/>
  <c r="BA85" i="1"/>
  <c r="BC29" i="1"/>
  <c r="BC31" i="1"/>
  <c r="BC34" i="1"/>
  <c r="BC35" i="1"/>
  <c r="BC37" i="1"/>
  <c r="BK10" i="1"/>
  <c r="BK13" i="1"/>
  <c r="BH20" i="1"/>
  <c r="BH73" i="1" s="1"/>
  <c r="BJ20" i="1"/>
  <c r="BJ73" i="1" s="1"/>
  <c r="BK18" i="1"/>
  <c r="BS17" i="1"/>
  <c r="BS31" i="1"/>
  <c r="BR38" i="1"/>
  <c r="BR91" i="1"/>
  <c r="BS36" i="1"/>
  <c r="BS38" i="1" s="1"/>
  <c r="BX20" i="1"/>
  <c r="BX73" i="1" s="1"/>
  <c r="BZ20" i="1"/>
  <c r="BZ73" i="1"/>
  <c r="CA18" i="1"/>
  <c r="CA20" i="1" s="1"/>
  <c r="CQ11" i="1"/>
  <c r="CQ13" i="1"/>
  <c r="CN20" i="1"/>
  <c r="CN73" i="1"/>
  <c r="CQ73" i="1" s="1"/>
  <c r="CN85" i="1"/>
  <c r="CY36" i="1"/>
  <c r="W19" i="1"/>
  <c r="T26" i="1"/>
  <c r="T79" i="1"/>
  <c r="U32" i="1"/>
  <c r="U85" i="1" s="1"/>
  <c r="W29" i="1"/>
  <c r="W31" i="1"/>
  <c r="T38" i="1"/>
  <c r="T91" i="1" s="1"/>
  <c r="V38" i="1"/>
  <c r="V91" i="1"/>
  <c r="W36" i="1"/>
  <c r="AE11" i="1"/>
  <c r="AE13" i="1"/>
  <c r="AK32" i="1"/>
  <c r="AK85" i="1" s="1"/>
  <c r="AM29" i="1"/>
  <c r="AM31" i="1"/>
  <c r="AL38" i="1"/>
  <c r="AL91" i="1" s="1"/>
  <c r="AM36" i="1"/>
  <c r="AM38" i="1"/>
  <c r="AU11" i="1"/>
  <c r="AU14" i="1" s="1"/>
  <c r="AU13" i="1"/>
  <c r="AR20" i="1"/>
  <c r="AR73" i="1"/>
  <c r="AU73" i="1" s="1"/>
  <c r="AU25" i="1"/>
  <c r="AU26" i="1" s="1"/>
  <c r="AT32" i="1"/>
  <c r="AT85" i="1" s="1"/>
  <c r="AU30" i="1"/>
  <c r="BJ26" i="1"/>
  <c r="BJ79" i="1"/>
  <c r="BI85" i="1"/>
  <c r="BK29" i="1"/>
  <c r="BK31" i="1"/>
  <c r="BK35" i="1"/>
  <c r="BK38" i="1" s="1"/>
  <c r="BK37" i="1"/>
  <c r="BS11" i="1"/>
  <c r="BS13" i="1"/>
  <c r="BZ26" i="1"/>
  <c r="BZ79" i="1" s="1"/>
  <c r="CA31" i="1"/>
  <c r="CA34" i="1"/>
  <c r="CA38" i="1" s="1"/>
  <c r="CA35" i="1"/>
  <c r="CF14" i="1"/>
  <c r="CF67" i="1"/>
  <c r="CH14" i="1"/>
  <c r="CH67" i="1" s="1"/>
  <c r="CI12" i="1"/>
  <c r="CI14" i="1" s="1"/>
  <c r="CI19" i="1"/>
  <c r="CF26" i="1"/>
  <c r="CF79" i="1" s="1"/>
  <c r="CH26" i="1"/>
  <c r="CH79" i="1"/>
  <c r="CI24" i="1"/>
  <c r="CG32" i="1"/>
  <c r="CG85" i="1"/>
  <c r="CI29" i="1"/>
  <c r="CI32" i="1" s="1"/>
  <c r="CI31" i="1"/>
  <c r="CF38" i="1"/>
  <c r="CF91" i="1"/>
  <c r="CH38" i="1"/>
  <c r="CH91" i="1"/>
  <c r="CI36" i="1"/>
  <c r="CQ10" i="1"/>
  <c r="CQ14" i="1"/>
  <c r="CO20" i="1"/>
  <c r="CO73" i="1" s="1"/>
  <c r="CQ17" i="1"/>
  <c r="CQ19" i="1"/>
  <c r="CN26" i="1"/>
  <c r="CN79" i="1" s="1"/>
  <c r="CP26" i="1"/>
  <c r="CP79" i="1"/>
  <c r="CO32" i="1"/>
  <c r="CO85" i="1" s="1"/>
  <c r="CQ85" i="1" s="1"/>
  <c r="CQ29" i="1"/>
  <c r="BO44" i="1"/>
  <c r="U14" i="1"/>
  <c r="U67" i="1" s="1"/>
  <c r="W11" i="1"/>
  <c r="W13" i="1"/>
  <c r="T20" i="1"/>
  <c r="T73" i="1" s="1"/>
  <c r="W17" i="1"/>
  <c r="U26" i="1"/>
  <c r="U79" i="1"/>
  <c r="W79" i="1" s="1"/>
  <c r="W23" i="1"/>
  <c r="W25" i="1"/>
  <c r="T32" i="1"/>
  <c r="T85" i="1"/>
  <c r="W85" i="1" s="1"/>
  <c r="V32" i="1"/>
  <c r="V85" i="1"/>
  <c r="W30" i="1"/>
  <c r="AE10" i="1"/>
  <c r="AB20" i="1"/>
  <c r="AB73" i="1"/>
  <c r="AD20" i="1"/>
  <c r="AD73" i="1" s="1"/>
  <c r="AE18" i="1"/>
  <c r="AE23" i="1"/>
  <c r="AE25" i="1"/>
  <c r="AD38" i="1"/>
  <c r="AD91" i="1" s="1"/>
  <c r="AE36" i="1"/>
  <c r="AJ20" i="1"/>
  <c r="AJ73" i="1"/>
  <c r="AM35" i="1"/>
  <c r="AM37" i="1"/>
  <c r="AR14" i="1"/>
  <c r="AR67" i="1"/>
  <c r="AS20" i="1"/>
  <c r="AS73" i="1"/>
  <c r="AU17" i="1"/>
  <c r="AU19" i="1"/>
  <c r="AU20" i="1"/>
  <c r="AU22" i="1"/>
  <c r="AT26" i="1"/>
  <c r="AT79" i="1"/>
  <c r="AU24" i="1"/>
  <c r="AR32" i="1"/>
  <c r="AR85" i="1" s="1"/>
  <c r="AZ32" i="1"/>
  <c r="AZ85" i="1" s="1"/>
  <c r="BC85" i="1" s="1"/>
  <c r="BB32" i="1"/>
  <c r="BB85" i="1" s="1"/>
  <c r="BC30" i="1"/>
  <c r="BI20" i="1"/>
  <c r="BI73" i="1" s="1"/>
  <c r="BK17" i="1"/>
  <c r="BK19" i="1"/>
  <c r="BK20" i="1" s="1"/>
  <c r="BK23" i="1"/>
  <c r="BK25" i="1"/>
  <c r="BJ32" i="1"/>
  <c r="BJ85" i="1"/>
  <c r="BR26" i="1"/>
  <c r="BR79" i="1" s="1"/>
  <c r="BS24" i="1"/>
  <c r="BZ14" i="1"/>
  <c r="BZ67" i="1" s="1"/>
  <c r="CA12" i="1"/>
  <c r="BY20" i="1"/>
  <c r="BY73" i="1"/>
  <c r="BY97" i="1" s="1"/>
  <c r="CA17" i="1"/>
  <c r="CA19" i="1"/>
  <c r="BX26" i="1"/>
  <c r="BX79" i="1"/>
  <c r="CA79" i="1" s="1"/>
  <c r="CA23" i="1"/>
  <c r="CA25" i="1"/>
  <c r="BX32" i="1"/>
  <c r="BX85" i="1" s="1"/>
  <c r="CA85" i="1" s="1"/>
  <c r="BZ32" i="1"/>
  <c r="BZ85" i="1" s="1"/>
  <c r="CA30" i="1"/>
  <c r="CI13" i="1"/>
  <c r="CF20" i="1"/>
  <c r="CF73" i="1" s="1"/>
  <c r="CH20" i="1"/>
  <c r="CH73" i="1"/>
  <c r="CI18" i="1"/>
  <c r="CF32" i="1"/>
  <c r="CF85" i="1"/>
  <c r="CH32" i="1"/>
  <c r="CH85" i="1" s="1"/>
  <c r="CI30" i="1"/>
  <c r="CI35" i="1"/>
  <c r="CI37" i="1"/>
  <c r="CP85" i="1"/>
  <c r="CP38" i="1"/>
  <c r="CP91" i="1" s="1"/>
  <c r="CQ36" i="1"/>
  <c r="V26" i="1"/>
  <c r="V79" i="1"/>
  <c r="W24" i="1"/>
  <c r="AM34" i="1"/>
  <c r="AT20" i="1"/>
  <c r="AT73" i="1"/>
  <c r="AU18" i="1"/>
  <c r="AU23" i="1"/>
  <c r="AS32" i="1"/>
  <c r="AS85" i="1" s="1"/>
  <c r="AR38" i="1"/>
  <c r="AR91" i="1"/>
  <c r="AU91" i="1"/>
  <c r="AU35" i="1"/>
  <c r="AU37" i="1"/>
  <c r="BB20" i="1"/>
  <c r="BB73" i="1"/>
  <c r="BB97" i="1" s="1"/>
  <c r="BC18" i="1"/>
  <c r="BC23" i="1"/>
  <c r="BC25" i="1"/>
  <c r="BC36" i="1"/>
  <c r="BK24" i="1"/>
  <c r="BK36" i="1"/>
  <c r="BS12" i="1"/>
  <c r="BP26" i="1"/>
  <c r="BP79" i="1"/>
  <c r="BS23" i="1"/>
  <c r="BS25" i="1"/>
  <c r="BS34" i="1"/>
  <c r="BS35" i="1"/>
  <c r="BS37" i="1"/>
  <c r="CA10" i="1"/>
  <c r="CA11" i="1"/>
  <c r="CA14" i="1"/>
  <c r="CA13" i="1"/>
  <c r="CA24" i="1"/>
  <c r="BY32" i="1"/>
  <c r="BY85" i="1"/>
  <c r="CA36" i="1"/>
  <c r="CI11" i="1"/>
  <c r="CG73" i="1"/>
  <c r="CI73" i="1" s="1"/>
  <c r="CI17" i="1"/>
  <c r="CI23" i="1"/>
  <c r="K44" i="1"/>
  <c r="AA44" i="1"/>
  <c r="AQ44" i="1"/>
  <c r="BG44" i="1"/>
  <c r="BW44" i="1"/>
  <c r="CM44" i="1"/>
  <c r="W12" i="1"/>
  <c r="AC20" i="1"/>
  <c r="AC73" i="1" s="1"/>
  <c r="AE17" i="1"/>
  <c r="AE19" i="1"/>
  <c r="AE20" i="1"/>
  <c r="AE24" i="1"/>
  <c r="AB32" i="1"/>
  <c r="AB85" i="1"/>
  <c r="AE85" i="1" s="1"/>
  <c r="AD32" i="1"/>
  <c r="AD85" i="1" s="1"/>
  <c r="AE30" i="1"/>
  <c r="AE34" i="1"/>
  <c r="AE38" i="1" s="1"/>
  <c r="AM11" i="1"/>
  <c r="AL20" i="1"/>
  <c r="AL73" i="1"/>
  <c r="AM18" i="1"/>
  <c r="CP20" i="1"/>
  <c r="CP73" i="1" s="1"/>
  <c r="CP97" i="1" s="1"/>
  <c r="CQ18" i="1"/>
  <c r="CQ23" i="1"/>
  <c r="CQ25" i="1"/>
  <c r="CQ30" i="1"/>
  <c r="CQ34" i="1"/>
  <c r="CQ38" i="1" s="1"/>
  <c r="CQ35" i="1"/>
  <c r="CQ37" i="1"/>
  <c r="CY10" i="1"/>
  <c r="CY12" i="1"/>
  <c r="CY14" i="1"/>
  <c r="CX20" i="1"/>
  <c r="CX73" i="1"/>
  <c r="CY22" i="1"/>
  <c r="CY26" i="1"/>
  <c r="CY24" i="1"/>
  <c r="CY30" i="1"/>
  <c r="A47" i="1"/>
  <c r="AE22" i="1"/>
  <c r="AU10" i="1"/>
  <c r="AU34" i="1"/>
  <c r="AZ38" i="1"/>
  <c r="AZ91" i="1" s="1"/>
  <c r="BH14" i="1"/>
  <c r="BH67" i="1"/>
  <c r="BH38" i="1"/>
  <c r="BH91" i="1" s="1"/>
  <c r="BP14" i="1"/>
  <c r="BP67" i="1" s="1"/>
  <c r="BS22" i="1"/>
  <c r="BS26" i="1"/>
  <c r="BP38" i="1"/>
  <c r="BP91" i="1" s="1"/>
  <c r="BX14" i="1"/>
  <c r="BX67" i="1"/>
  <c r="CA67" i="1" s="1"/>
  <c r="CA22" i="1"/>
  <c r="CA26" i="1"/>
  <c r="BX38" i="1"/>
  <c r="BX91" i="1" s="1"/>
  <c r="CI22" i="1"/>
  <c r="CI34" i="1"/>
  <c r="CI38" i="1" s="1"/>
  <c r="CN38" i="1"/>
  <c r="CN91" i="1"/>
  <c r="CQ91" i="1" s="1"/>
  <c r="CV14" i="1"/>
  <c r="CV67" i="1"/>
  <c r="CE44" i="1"/>
  <c r="AJ38" i="1"/>
  <c r="AJ91" i="1" s="1"/>
  <c r="AM91" i="1" s="1"/>
  <c r="AR26" i="1"/>
  <c r="AR79" i="1"/>
  <c r="BC22" i="1"/>
  <c r="CQ22" i="1"/>
  <c r="CA91" i="1"/>
  <c r="W20" i="1"/>
  <c r="Q71" i="1"/>
  <c r="BC13" i="1"/>
  <c r="AZ20" i="1"/>
  <c r="AZ73" i="1" s="1"/>
  <c r="G96" i="1"/>
  <c r="O87" i="1"/>
  <c r="BZ97" i="1"/>
  <c r="AT44" i="1"/>
  <c r="W42" i="1"/>
  <c r="W26" i="1"/>
  <c r="W40" i="1"/>
  <c r="CO44" i="1"/>
  <c r="Q6" i="1"/>
  <c r="C76" i="1"/>
  <c r="I41" i="1"/>
  <c r="Q83" i="1"/>
  <c r="DF11" i="1"/>
  <c r="DD16" i="1"/>
  <c r="DC17" i="1"/>
  <c r="G18" i="1"/>
  <c r="DC19" i="1"/>
  <c r="DA19" i="1" s="1"/>
  <c r="DF19" i="1"/>
  <c r="DF23" i="1"/>
  <c r="F32" i="1"/>
  <c r="F85" i="1"/>
  <c r="F86" i="1" s="1"/>
  <c r="F88" i="1" s="1"/>
  <c r="BC11" i="1"/>
  <c r="AY97" i="1"/>
  <c r="BJ38" i="1"/>
  <c r="BJ91" i="1" s="1"/>
  <c r="CN14" i="1"/>
  <c r="CN67" i="1"/>
  <c r="CQ67" i="1"/>
  <c r="CV20" i="1"/>
  <c r="CV73" i="1"/>
  <c r="CY73" i="1"/>
  <c r="F99" i="1"/>
  <c r="G81" i="1"/>
  <c r="G93" i="1"/>
  <c r="G99" i="1" s="1"/>
  <c r="CI67" i="1"/>
  <c r="I57" i="1"/>
  <c r="Q1" i="1"/>
  <c r="Q57" i="1" s="1"/>
  <c r="I60" i="1"/>
  <c r="Q4" i="1"/>
  <c r="Q60" i="1" s="1"/>
  <c r="C82" i="1"/>
  <c r="CG44" i="1"/>
  <c r="K74" i="1"/>
  <c r="K97" i="1"/>
  <c r="CY67" i="1"/>
  <c r="C44" i="1"/>
  <c r="A41" i="1"/>
  <c r="S97" i="1"/>
  <c r="AQ97" i="1"/>
  <c r="BG97" i="1"/>
  <c r="BO97" i="1"/>
  <c r="D99" i="1"/>
  <c r="AA69" i="1"/>
  <c r="AI69" i="1"/>
  <c r="AJ69" i="1" s="1"/>
  <c r="Y89" i="1"/>
  <c r="Q89" i="1"/>
  <c r="Y78" i="1"/>
  <c r="Q78" i="1"/>
  <c r="Q66" i="1"/>
  <c r="Q77" i="1"/>
  <c r="Y65" i="1"/>
  <c r="Q65" i="1"/>
  <c r="Y4" i="1"/>
  <c r="Y1" i="1"/>
  <c r="Y57" i="1"/>
  <c r="Y83" i="1"/>
  <c r="Y71" i="1"/>
  <c r="AO71" i="1"/>
  <c r="AG1" i="1"/>
  <c r="AW65" i="1"/>
  <c r="AG78" i="1"/>
  <c r="BG48" i="1"/>
  <c r="BO48" i="1" s="1"/>
  <c r="AQ69" i="1"/>
  <c r="Y77" i="1"/>
  <c r="AG77" i="1"/>
  <c r="Y66" i="1"/>
  <c r="BE78" i="1"/>
  <c r="AW71" i="1"/>
  <c r="AO78" i="1"/>
  <c r="BW48" i="1"/>
  <c r="CE48" i="1" s="1"/>
  <c r="CM48" i="1" s="1"/>
  <c r="CU48" i="1" s="1"/>
  <c r="BM78" i="1"/>
  <c r="CK78" i="1"/>
  <c r="AG66" i="1"/>
  <c r="AO66" i="1"/>
  <c r="AG83" i="1"/>
  <c r="BE65" i="1"/>
  <c r="AW78" i="1"/>
  <c r="AO65" i="1"/>
  <c r="AG65" i="1"/>
  <c r="AG71" i="1"/>
  <c r="N84" i="1"/>
  <c r="N86" i="1" s="1"/>
  <c r="S47" i="1"/>
  <c r="AL69" i="1"/>
  <c r="AK69" i="1"/>
  <c r="AB44" i="1"/>
  <c r="AE40" i="1"/>
  <c r="K90" i="1"/>
  <c r="K92" i="1" s="1"/>
  <c r="C94" i="1"/>
  <c r="K49" i="1"/>
  <c r="AI44" i="1"/>
  <c r="G10" i="1"/>
  <c r="E14" i="1"/>
  <c r="E67" i="1"/>
  <c r="E42" i="1"/>
  <c r="G12" i="1"/>
  <c r="F42" i="1"/>
  <c r="F14" i="1"/>
  <c r="F67" i="1" s="1"/>
  <c r="D40" i="1"/>
  <c r="D20" i="1"/>
  <c r="D73" i="1"/>
  <c r="DF16" i="1"/>
  <c r="F20" i="1"/>
  <c r="F73" i="1"/>
  <c r="F74" i="1" s="1"/>
  <c r="E20" i="1"/>
  <c r="E73" i="1" s="1"/>
  <c r="E74" i="1" s="1"/>
  <c r="G17" i="1"/>
  <c r="DD17" i="1"/>
  <c r="E41" i="1"/>
  <c r="D42" i="1"/>
  <c r="DD19" i="1"/>
  <c r="DE19" i="1"/>
  <c r="E43" i="1"/>
  <c r="D26" i="1"/>
  <c r="D79" i="1"/>
  <c r="G22" i="1"/>
  <c r="F79" i="1"/>
  <c r="F80" i="1"/>
  <c r="DF22" i="1"/>
  <c r="E26" i="1"/>
  <c r="E79" i="1" s="1"/>
  <c r="E80" i="1" s="1"/>
  <c r="E82" i="1" s="1"/>
  <c r="G25" i="1"/>
  <c r="DC28" i="1"/>
  <c r="G28" i="1"/>
  <c r="DD29" i="1"/>
  <c r="E32" i="1"/>
  <c r="E85" i="1"/>
  <c r="E86" i="1"/>
  <c r="DC31" i="1"/>
  <c r="D43" i="1"/>
  <c r="BR20" i="1"/>
  <c r="BR73" i="1"/>
  <c r="BS73" i="1" s="1"/>
  <c r="BQ41" i="1"/>
  <c r="BQ20" i="1"/>
  <c r="BQ73" i="1"/>
  <c r="BS19" i="1"/>
  <c r="BS20" i="1"/>
  <c r="BP20" i="1"/>
  <c r="BP73" i="1" s="1"/>
  <c r="BQ40" i="1"/>
  <c r="BS28" i="1"/>
  <c r="BQ32" i="1"/>
  <c r="BQ85" i="1"/>
  <c r="BP41" i="1"/>
  <c r="BS29" i="1"/>
  <c r="BP32" i="1"/>
  <c r="BP85" i="1"/>
  <c r="DC29" i="1"/>
  <c r="BR41" i="1"/>
  <c r="BR32" i="1"/>
  <c r="BR85" i="1"/>
  <c r="BS85" i="1" s="1"/>
  <c r="BS30" i="1"/>
  <c r="BS32" i="1" s="1"/>
  <c r="BY40" i="1"/>
  <c r="BY14" i="1"/>
  <c r="BY67" i="1"/>
  <c r="V69" i="1"/>
  <c r="W69" i="1" s="1"/>
  <c r="U69" i="1"/>
  <c r="T69" i="1"/>
  <c r="AA81" i="1"/>
  <c r="U81" i="1"/>
  <c r="V81" i="1"/>
  <c r="T81" i="1"/>
  <c r="W81" i="1" s="1"/>
  <c r="AC69" i="1"/>
  <c r="CN97" i="1"/>
  <c r="CV97" i="1"/>
  <c r="BP97" i="1"/>
  <c r="BK91" i="1"/>
  <c r="BC91" i="1"/>
  <c r="CG97" i="1"/>
  <c r="CI85" i="1"/>
  <c r="AU85" i="1"/>
  <c r="AE14" i="1"/>
  <c r="W73" i="1"/>
  <c r="CA73" i="1"/>
  <c r="BC79" i="1"/>
  <c r="W38" i="1"/>
  <c r="AE91" i="1"/>
  <c r="D68" i="1"/>
  <c r="D70" i="1" s="1"/>
  <c r="O38" i="1"/>
  <c r="T44" i="1"/>
  <c r="BS42" i="1"/>
  <c r="CY41" i="1"/>
  <c r="CV44" i="1"/>
  <c r="DD10" i="1"/>
  <c r="F40" i="1"/>
  <c r="G29" i="1"/>
  <c r="K84" i="1"/>
  <c r="K86" i="1"/>
  <c r="C88" i="1"/>
  <c r="O26" i="1"/>
  <c r="N49" i="1"/>
  <c r="DF17" i="1"/>
  <c r="AD41" i="1"/>
  <c r="DD18" i="1"/>
  <c r="AC42" i="1"/>
  <c r="AE42" i="1" s="1"/>
  <c r="DD28" i="1"/>
  <c r="DE28" i="1" s="1"/>
  <c r="DG28" i="1" s="1"/>
  <c r="AE28" i="1"/>
  <c r="AE32" i="1" s="1"/>
  <c r="DF29" i="1"/>
  <c r="DF31" i="1"/>
  <c r="AZ40" i="1"/>
  <c r="AZ14" i="1"/>
  <c r="AZ67" i="1"/>
  <c r="AZ42" i="1"/>
  <c r="BC42" i="1"/>
  <c r="BC12" i="1"/>
  <c r="BC14" i="1"/>
  <c r="DD13" i="1"/>
  <c r="DD31" i="1"/>
  <c r="D38" i="1"/>
  <c r="D91" i="1"/>
  <c r="D92" i="1" s="1"/>
  <c r="DC34" i="1"/>
  <c r="F38" i="1"/>
  <c r="F91" i="1"/>
  <c r="F92" i="1"/>
  <c r="DF34" i="1"/>
  <c r="DD35" i="1"/>
  <c r="DE35" i="1"/>
  <c r="E38" i="1"/>
  <c r="E91" i="1"/>
  <c r="DC36" i="1"/>
  <c r="DE36" i="1"/>
  <c r="DF36" i="1"/>
  <c r="DD37" i="1"/>
  <c r="DC10" i="1"/>
  <c r="M32" i="1"/>
  <c r="M85" i="1" s="1"/>
  <c r="O85" i="1"/>
  <c r="O29" i="1"/>
  <c r="O32" i="1"/>
  <c r="BW97" i="1"/>
  <c r="CE97" i="1"/>
  <c r="CM97" i="1"/>
  <c r="U75" i="1"/>
  <c r="AA75" i="1"/>
  <c r="V75" i="1"/>
  <c r="T75" i="1"/>
  <c r="W75" i="1" s="1"/>
  <c r="AI87" i="1"/>
  <c r="AC87" i="1"/>
  <c r="AD87" i="1"/>
  <c r="AB87" i="1"/>
  <c r="DA22" i="1"/>
  <c r="CC78" i="1"/>
  <c r="BU78" i="1"/>
  <c r="BM65" i="1"/>
  <c r="AO77" i="1"/>
  <c r="BE71" i="1"/>
  <c r="AO83" i="1"/>
  <c r="AW66" i="1"/>
  <c r="CS78" i="1"/>
  <c r="DE29" i="1"/>
  <c r="DA29" i="1" s="1"/>
  <c r="DG19" i="1"/>
  <c r="AI75" i="1"/>
  <c r="AC75" i="1"/>
  <c r="AD75" i="1"/>
  <c r="AB75" i="1"/>
  <c r="N90" i="1"/>
  <c r="N92" i="1" s="1"/>
  <c r="F94" i="1"/>
  <c r="BQ44" i="1"/>
  <c r="M78" i="1"/>
  <c r="G26" i="1"/>
  <c r="E47" i="1"/>
  <c r="N72" i="1"/>
  <c r="F76" i="1"/>
  <c r="G20" i="1"/>
  <c r="D46" i="1"/>
  <c r="D44" i="1"/>
  <c r="F68" i="1"/>
  <c r="F97" i="1"/>
  <c r="E48" i="1"/>
  <c r="E97" i="1"/>
  <c r="E68" i="1"/>
  <c r="S49" i="1"/>
  <c r="S90" i="1"/>
  <c r="S92" i="1"/>
  <c r="K94" i="1"/>
  <c r="AM69" i="1"/>
  <c r="V84" i="1"/>
  <c r="V86" i="1"/>
  <c r="N88" i="1"/>
  <c r="AL87" i="1"/>
  <c r="AM87" i="1" s="1"/>
  <c r="AQ87" i="1"/>
  <c r="AK87" i="1"/>
  <c r="AJ87" i="1"/>
  <c r="DE10" i="1"/>
  <c r="DG36" i="1"/>
  <c r="AZ97" i="1"/>
  <c r="S84" i="1"/>
  <c r="S86" i="1" s="1"/>
  <c r="K88" i="1"/>
  <c r="L66" i="1"/>
  <c r="G68" i="1"/>
  <c r="AB81" i="1"/>
  <c r="AI81" i="1"/>
  <c r="CA40" i="1"/>
  <c r="BS41" i="1"/>
  <c r="G43" i="1"/>
  <c r="D49" i="1"/>
  <c r="M84" i="1"/>
  <c r="M86" i="1"/>
  <c r="E88" i="1"/>
  <c r="N78" i="1"/>
  <c r="N80" i="1" s="1"/>
  <c r="F82" i="1"/>
  <c r="G79" i="1"/>
  <c r="D80" i="1"/>
  <c r="E49" i="1"/>
  <c r="M49" i="1"/>
  <c r="U49" i="1"/>
  <c r="AC49" i="1" s="1"/>
  <c r="G42" i="1"/>
  <c r="D48" i="1"/>
  <c r="DE17" i="1"/>
  <c r="DD20" i="1"/>
  <c r="M72" i="1"/>
  <c r="DE16" i="1"/>
  <c r="F48" i="1"/>
  <c r="N48" i="1" s="1"/>
  <c r="V48" i="1" s="1"/>
  <c r="AD48" i="1" s="1"/>
  <c r="AL48" i="1" s="1"/>
  <c r="AT48" i="1"/>
  <c r="BB48" i="1" s="1"/>
  <c r="G14" i="1"/>
  <c r="AC44" i="1"/>
  <c r="AE41" i="1"/>
  <c r="AJ47" i="1"/>
  <c r="AA47" i="1"/>
  <c r="BU65" i="1"/>
  <c r="BM71" i="1"/>
  <c r="AW77" i="1"/>
  <c r="BE66" i="1"/>
  <c r="AW83" i="1"/>
  <c r="DG16" i="1"/>
  <c r="V78" i="1"/>
  <c r="V80" i="1"/>
  <c r="N82" i="1"/>
  <c r="U84" i="1"/>
  <c r="U86" i="1"/>
  <c r="M88" i="1"/>
  <c r="L68" i="1"/>
  <c r="AY87" i="1"/>
  <c r="AS87" i="1"/>
  <c r="AT87" i="1"/>
  <c r="AR87" i="1"/>
  <c r="AU87" i="1" s="1"/>
  <c r="AD84" i="1"/>
  <c r="AD86" i="1"/>
  <c r="V88" i="1"/>
  <c r="AA90" i="1"/>
  <c r="AA92" i="1"/>
  <c r="M66" i="1"/>
  <c r="E70" i="1"/>
  <c r="N66" i="1"/>
  <c r="F70" i="1"/>
  <c r="F98" i="1"/>
  <c r="F100" i="1"/>
  <c r="L46" i="1"/>
  <c r="AK75" i="1"/>
  <c r="AQ75" i="1"/>
  <c r="AL75" i="1"/>
  <c r="AJ75" i="1"/>
  <c r="AI47" i="1"/>
  <c r="AR47" i="1"/>
  <c r="DA17" i="1"/>
  <c r="L78" i="1"/>
  <c r="AL81" i="1"/>
  <c r="AA84" i="1"/>
  <c r="AA86" i="1" s="1"/>
  <c r="AI84" i="1" s="1"/>
  <c r="S88" i="1"/>
  <c r="L90" i="1"/>
  <c r="D94" i="1"/>
  <c r="AE75" i="1"/>
  <c r="CC65" i="1"/>
  <c r="BE77" i="1"/>
  <c r="BU71" i="1"/>
  <c r="BE83" i="1"/>
  <c r="BM66" i="1"/>
  <c r="L92" i="1"/>
  <c r="AQ47" i="1"/>
  <c r="T46" i="1"/>
  <c r="N96" i="1"/>
  <c r="BA87" i="1"/>
  <c r="BG87" i="1"/>
  <c r="BB87" i="1"/>
  <c r="AZ87" i="1"/>
  <c r="BC87" i="1" s="1"/>
  <c r="T66" i="1"/>
  <c r="AI86" i="1"/>
  <c r="AZ47" i="1"/>
  <c r="BH47" i="1" s="1"/>
  <c r="BP47" i="1" s="1"/>
  <c r="AY75" i="1"/>
  <c r="AS75" i="1"/>
  <c r="AT75" i="1"/>
  <c r="AR75" i="1"/>
  <c r="AU75" i="1" s="1"/>
  <c r="U88" i="1"/>
  <c r="AC84" i="1"/>
  <c r="AC86" i="1" s="1"/>
  <c r="AC88" i="1" s="1"/>
  <c r="AD78" i="1"/>
  <c r="AD80" i="1"/>
  <c r="V82" i="1"/>
  <c r="CK65" i="1"/>
  <c r="CC71" i="1"/>
  <c r="BM77" i="1"/>
  <c r="BU66" i="1"/>
  <c r="BM83" i="1"/>
  <c r="AK84" i="1"/>
  <c r="AB46" i="1"/>
  <c r="T90" i="1"/>
  <c r="BB75" i="1"/>
  <c r="AZ75" i="1"/>
  <c r="BG75" i="1"/>
  <c r="BA75" i="1"/>
  <c r="T68" i="1"/>
  <c r="BO87" i="1"/>
  <c r="BJ87" i="1"/>
  <c r="BH87" i="1"/>
  <c r="BK87" i="1" s="1"/>
  <c r="BI87" i="1"/>
  <c r="AY47" i="1"/>
  <c r="CS65" i="1"/>
  <c r="DA9" i="1"/>
  <c r="BU77" i="1"/>
  <c r="CK71" i="1"/>
  <c r="BU83" i="1"/>
  <c r="CC66" i="1"/>
  <c r="BR87" i="1"/>
  <c r="BP87" i="1"/>
  <c r="BW87" i="1"/>
  <c r="BQ87" i="1"/>
  <c r="BS87" i="1" s="1"/>
  <c r="BC75" i="1"/>
  <c r="T92" i="1"/>
  <c r="AB90" i="1" s="1"/>
  <c r="AB92" i="1" s="1"/>
  <c r="BJ75" i="1"/>
  <c r="CC77" i="1"/>
  <c r="CS71" i="1"/>
  <c r="DA15" i="1"/>
  <c r="CK66" i="1"/>
  <c r="CC83" i="1"/>
  <c r="CE87" i="1"/>
  <c r="CF87" i="1" s="1"/>
  <c r="BY87" i="1"/>
  <c r="CA87" i="1" s="1"/>
  <c r="BX87" i="1"/>
  <c r="BZ87" i="1"/>
  <c r="CK77" i="1"/>
  <c r="CS66" i="1"/>
  <c r="DA10" i="1"/>
  <c r="CK83" i="1"/>
  <c r="CG87" i="1"/>
  <c r="CM87" i="1"/>
  <c r="DA21" i="1"/>
  <c r="CS77" i="1"/>
  <c r="DA27" i="1"/>
  <c r="CS83" i="1"/>
  <c r="AJ90" i="1"/>
  <c r="CU87" i="1"/>
  <c r="CN87" i="1"/>
  <c r="CQ87" i="1" s="1"/>
  <c r="CP87" i="1"/>
  <c r="CO87" i="1"/>
  <c r="CW87" i="1"/>
  <c r="AJ92" i="1"/>
  <c r="AR90" i="1" s="1"/>
  <c r="AR92" i="1" l="1"/>
  <c r="AL84" i="1"/>
  <c r="AL86" i="1" s="1"/>
  <c r="AD88" i="1"/>
  <c r="CI91" i="1"/>
  <c r="CF97" i="1"/>
  <c r="W32" i="1"/>
  <c r="CX87" i="1"/>
  <c r="CV87" i="1"/>
  <c r="CY87" i="1" s="1"/>
  <c r="T70" i="1"/>
  <c r="AB66" i="1"/>
  <c r="BH75" i="1"/>
  <c r="BO75" i="1"/>
  <c r="BI75" i="1"/>
  <c r="G80" i="1"/>
  <c r="G82" i="1" s="1"/>
  <c r="D82" i="1"/>
  <c r="CI87" i="1"/>
  <c r="AK86" i="1"/>
  <c r="AD82" i="1"/>
  <c r="N68" i="1"/>
  <c r="O66" i="1"/>
  <c r="V97" i="1"/>
  <c r="AE67" i="1"/>
  <c r="AC97" i="1"/>
  <c r="AI90" i="1"/>
  <c r="AI92" i="1" s="1"/>
  <c r="AI88" i="1"/>
  <c r="AQ84" i="1"/>
  <c r="AQ86" i="1" s="1"/>
  <c r="L80" i="1"/>
  <c r="O78" i="1"/>
  <c r="G48" i="1"/>
  <c r="D50" i="1"/>
  <c r="L48" i="1"/>
  <c r="L49" i="1"/>
  <c r="G49" i="1"/>
  <c r="G70" i="1"/>
  <c r="E92" i="1"/>
  <c r="G91" i="1"/>
  <c r="BC40" i="1"/>
  <c r="AZ44" i="1"/>
  <c r="DG17" i="1"/>
  <c r="DF20" i="1"/>
  <c r="F46" i="1"/>
  <c r="E76" i="1"/>
  <c r="E98" i="1"/>
  <c r="E100" i="1" s="1"/>
  <c r="D74" i="1"/>
  <c r="G73" i="1"/>
  <c r="Y6" i="1"/>
  <c r="Q62" i="1"/>
  <c r="CH87" i="1"/>
  <c r="BG47" i="1"/>
  <c r="AL78" i="1"/>
  <c r="AL80" i="1" s="1"/>
  <c r="AM75" i="1"/>
  <c r="AA49" i="1"/>
  <c r="CA97" i="1"/>
  <c r="AA88" i="1"/>
  <c r="L70" i="1"/>
  <c r="AJ81" i="1"/>
  <c r="AK81" i="1"/>
  <c r="AQ81" i="1"/>
  <c r="N94" i="1"/>
  <c r="V90" i="1"/>
  <c r="V92" i="1" s="1"/>
  <c r="Y60" i="1"/>
  <c r="AG4" i="1"/>
  <c r="AD81" i="1"/>
  <c r="AC81" i="1"/>
  <c r="AE81" i="1" s="1"/>
  <c r="AG57" i="1"/>
  <c r="AO1" i="1"/>
  <c r="AE73" i="1"/>
  <c r="AU67" i="1"/>
  <c r="AR97" i="1"/>
  <c r="U97" i="1"/>
  <c r="BQ97" i="1"/>
  <c r="G67" i="1"/>
  <c r="CI41" i="1"/>
  <c r="AE87" i="1"/>
  <c r="BC67" i="1"/>
  <c r="DG29" i="1"/>
  <c r="DG32" i="1" s="1"/>
  <c r="DA31" i="1"/>
  <c r="DE31" i="1"/>
  <c r="DG31" i="1" s="1"/>
  <c r="S72" i="1"/>
  <c r="S74" i="1" s="1"/>
  <c r="K76" i="1"/>
  <c r="AU79" i="1"/>
  <c r="W91" i="1"/>
  <c r="AD97" i="1"/>
  <c r="T97" i="1"/>
  <c r="W67" i="1"/>
  <c r="DC41" i="1"/>
  <c r="AU41" i="1"/>
  <c r="C68" i="1"/>
  <c r="C97" i="1"/>
  <c r="DA25" i="1"/>
  <c r="K46" i="1"/>
  <c r="C50" i="1"/>
  <c r="BI97" i="1"/>
  <c r="BY44" i="1"/>
  <c r="AY69" i="1"/>
  <c r="AR69" i="1"/>
  <c r="AT69" i="1"/>
  <c r="AS69" i="1"/>
  <c r="BC73" i="1"/>
  <c r="BX97" i="1"/>
  <c r="BS79" i="1"/>
  <c r="CQ79" i="1"/>
  <c r="CQ97" i="1" s="1"/>
  <c r="CI79" i="1"/>
  <c r="CI97" i="1" s="1"/>
  <c r="CH97" i="1"/>
  <c r="AM85" i="1"/>
  <c r="AS97" i="1"/>
  <c r="K82" i="1"/>
  <c r="S78" i="1"/>
  <c r="S80" i="1" s="1"/>
  <c r="I49" i="1"/>
  <c r="BK73" i="1"/>
  <c r="BC32" i="1"/>
  <c r="CI40" i="1"/>
  <c r="BJ14" i="1"/>
  <c r="BJ67" i="1" s="1"/>
  <c r="BJ97" i="1" s="1"/>
  <c r="BJ42" i="1"/>
  <c r="DF42" i="1" s="1"/>
  <c r="BH40" i="1"/>
  <c r="DC22" i="1"/>
  <c r="BK22" i="1"/>
  <c r="BK26" i="1" s="1"/>
  <c r="BH32" i="1"/>
  <c r="BH85" i="1" s="1"/>
  <c r="BK85" i="1" s="1"/>
  <c r="BK30" i="1"/>
  <c r="BR14" i="1"/>
  <c r="BR67" i="1" s="1"/>
  <c r="BS10" i="1"/>
  <c r="BS14" i="1" s="1"/>
  <c r="BR40" i="1"/>
  <c r="BP43" i="1"/>
  <c r="DC13" i="1"/>
  <c r="BX41" i="1"/>
  <c r="CA29" i="1"/>
  <c r="CA32" i="1" s="1"/>
  <c r="DD30" i="1"/>
  <c r="DD32" i="1" s="1"/>
  <c r="BY42" i="1"/>
  <c r="CA42" i="1" s="1"/>
  <c r="CH40" i="1"/>
  <c r="CI16" i="1"/>
  <c r="CI20" i="1" s="1"/>
  <c r="CF43" i="1"/>
  <c r="CI25" i="1"/>
  <c r="CI26" i="1" s="1"/>
  <c r="CN40" i="1"/>
  <c r="CQ16" i="1"/>
  <c r="CQ20" i="1" s="1"/>
  <c r="DC24" i="1"/>
  <c r="CQ24" i="1"/>
  <c r="CQ26" i="1" s="1"/>
  <c r="DD25" i="1"/>
  <c r="DE25" i="1" s="1"/>
  <c r="CO26" i="1"/>
  <c r="CO79" i="1" s="1"/>
  <c r="CY38" i="1"/>
  <c r="CO97" i="1"/>
  <c r="CY91" i="1"/>
  <c r="AO33" i="1"/>
  <c r="AG89" i="1"/>
  <c r="AW41" i="1"/>
  <c r="AY44" i="1"/>
  <c r="AW43" i="1"/>
  <c r="BI41" i="1"/>
  <c r="BI44" i="1" s="1"/>
  <c r="BA43" i="1"/>
  <c r="BA14" i="1"/>
  <c r="BA67" i="1" s="1"/>
  <c r="BA97" i="1" s="1"/>
  <c r="BC41" i="1"/>
  <c r="BB44" i="1"/>
  <c r="AB69" i="1"/>
  <c r="AD69" i="1"/>
  <c r="AE26" i="1"/>
  <c r="BK12" i="1"/>
  <c r="BH26" i="1"/>
  <c r="BH79" i="1" s="1"/>
  <c r="BK79" i="1" s="1"/>
  <c r="BK11" i="1"/>
  <c r="BC38" i="1"/>
  <c r="BC20" i="1"/>
  <c r="BK32" i="1"/>
  <c r="I72" i="1"/>
  <c r="Q16" i="1"/>
  <c r="Q34" i="1"/>
  <c r="I90" i="1"/>
  <c r="DF12" i="1"/>
  <c r="DC18" i="1"/>
  <c r="D32" i="1"/>
  <c r="D85" i="1" s="1"/>
  <c r="G31" i="1"/>
  <c r="G32" i="1" s="1"/>
  <c r="DD34" i="1"/>
  <c r="DD38" i="1" s="1"/>
  <c r="G34" i="1"/>
  <c r="E40" i="1"/>
  <c r="F41" i="1"/>
  <c r="F44" i="1" s="1"/>
  <c r="DF35" i="1"/>
  <c r="DG35" i="1" s="1"/>
  <c r="DC37" i="1"/>
  <c r="G37" i="1"/>
  <c r="M40" i="1"/>
  <c r="M14" i="1"/>
  <c r="M67" i="1" s="1"/>
  <c r="AB26" i="1"/>
  <c r="AB79" i="1" s="1"/>
  <c r="DC23" i="1"/>
  <c r="DE23" i="1" s="1"/>
  <c r="AL40" i="1"/>
  <c r="AL44" i="1" s="1"/>
  <c r="AL14" i="1"/>
  <c r="AL67" i="1" s="1"/>
  <c r="AL97" i="1" s="1"/>
  <c r="AJ42" i="1"/>
  <c r="AJ14" i="1"/>
  <c r="AJ67" i="1" s="1"/>
  <c r="AK43" i="1"/>
  <c r="AK44" i="1" s="1"/>
  <c r="AK14" i="1"/>
  <c r="AK67" i="1" s="1"/>
  <c r="AK97" i="1" s="1"/>
  <c r="AM13" i="1"/>
  <c r="AM14" i="1" s="1"/>
  <c r="O91" i="1"/>
  <c r="BC43" i="1"/>
  <c r="DC30" i="1"/>
  <c r="DE30" i="1" s="1"/>
  <c r="AL43" i="1"/>
  <c r="DD22" i="1"/>
  <c r="BZ41" i="1"/>
  <c r="BZ44" i="1" s="1"/>
  <c r="CY85" i="1"/>
  <c r="CY97" i="1" s="1"/>
  <c r="A49" i="1"/>
  <c r="AA97" i="1"/>
  <c r="AI97" i="1"/>
  <c r="AU40" i="1"/>
  <c r="AU44" i="1" s="1"/>
  <c r="Q28" i="1"/>
  <c r="DD11" i="1"/>
  <c r="DD14" i="1" s="1"/>
  <c r="DF24" i="1"/>
  <c r="M41" i="1"/>
  <c r="O11" i="1"/>
  <c r="O14" i="1" s="1"/>
  <c r="L20" i="1"/>
  <c r="L73" i="1" s="1"/>
  <c r="O17" i="1"/>
  <c r="O18" i="1"/>
  <c r="M42" i="1"/>
  <c r="M20" i="1"/>
  <c r="M73" i="1" s="1"/>
  <c r="M74" i="1" s="1"/>
  <c r="O19" i="1"/>
  <c r="N20" i="1"/>
  <c r="N73" i="1" s="1"/>
  <c r="DF10" i="1"/>
  <c r="DD24" i="1"/>
  <c r="V43" i="1"/>
  <c r="DF25" i="1"/>
  <c r="AM28" i="1"/>
  <c r="AM32" i="1" s="1"/>
  <c r="AJ40" i="1"/>
  <c r="DF30" i="1"/>
  <c r="DG30" i="1" s="1"/>
  <c r="BA44" i="1"/>
  <c r="CQ31" i="1"/>
  <c r="CQ32" i="1" s="1"/>
  <c r="CP43" i="1"/>
  <c r="CQ43" i="1" s="1"/>
  <c r="CX40" i="1"/>
  <c r="A43" i="1"/>
  <c r="I78" i="1"/>
  <c r="I89" i="1"/>
  <c r="AG41" i="1"/>
  <c r="BM41" i="1"/>
  <c r="CK43" i="1"/>
  <c r="AR42" i="1"/>
  <c r="AU42" i="1" s="1"/>
  <c r="BX43" i="1"/>
  <c r="CA43" i="1" s="1"/>
  <c r="CS43" i="1"/>
  <c r="DF18" i="1"/>
  <c r="M26" i="1"/>
  <c r="M79" i="1" s="1"/>
  <c r="M80" i="1" s="1"/>
  <c r="AD43" i="1"/>
  <c r="BH42" i="1"/>
  <c r="BK42" i="1" s="1"/>
  <c r="BR43" i="1"/>
  <c r="N75" i="1"/>
  <c r="O75" i="1" s="1"/>
  <c r="Y43" i="1"/>
  <c r="AG43" i="1"/>
  <c r="BM43" i="1"/>
  <c r="DC12" i="1"/>
  <c r="CH43" i="1"/>
  <c r="CP41" i="1"/>
  <c r="S93" i="1"/>
  <c r="M93" i="1"/>
  <c r="M99" i="1" s="1"/>
  <c r="L93" i="1"/>
  <c r="M76" i="1" l="1"/>
  <c r="U72" i="1"/>
  <c r="U74" i="1" s="1"/>
  <c r="O93" i="1"/>
  <c r="O99" i="1" s="1"/>
  <c r="L99" i="1"/>
  <c r="N97" i="1"/>
  <c r="N74" i="1"/>
  <c r="M44" i="1"/>
  <c r="O40" i="1"/>
  <c r="DE41" i="1"/>
  <c r="AR81" i="1"/>
  <c r="AY81" i="1"/>
  <c r="AS81" i="1"/>
  <c r="AT81" i="1"/>
  <c r="DE32" i="1"/>
  <c r="AT78" i="1"/>
  <c r="AT80" i="1" s="1"/>
  <c r="AL82" i="1"/>
  <c r="L94" i="1"/>
  <c r="CX44" i="1"/>
  <c r="CY40" i="1"/>
  <c r="CY44" i="1" s="1"/>
  <c r="DF43" i="1"/>
  <c r="O20" i="1"/>
  <c r="DF26" i="1"/>
  <c r="AR44" i="1"/>
  <c r="V44" i="1"/>
  <c r="DD26" i="1"/>
  <c r="AM67" i="1"/>
  <c r="AM97" i="1" s="1"/>
  <c r="AJ97" i="1"/>
  <c r="DG23" i="1"/>
  <c r="E46" i="1"/>
  <c r="G40" i="1"/>
  <c r="DD40" i="1"/>
  <c r="E44" i="1"/>
  <c r="G85" i="1"/>
  <c r="D86" i="1"/>
  <c r="D97" i="1"/>
  <c r="Y34" i="1"/>
  <c r="Q90" i="1"/>
  <c r="AE69" i="1"/>
  <c r="AW33" i="1"/>
  <c r="AO89" i="1"/>
  <c r="CH44" i="1"/>
  <c r="CA41" i="1"/>
  <c r="CA44" i="1" s="1"/>
  <c r="BX44" i="1"/>
  <c r="AA78" i="1"/>
  <c r="AA80" i="1" s="1"/>
  <c r="S82" i="1"/>
  <c r="W97" i="1"/>
  <c r="G97" i="1"/>
  <c r="AU97" i="1"/>
  <c r="BO47" i="1"/>
  <c r="AG6" i="1"/>
  <c r="Y62" i="1"/>
  <c r="DE34" i="1"/>
  <c r="M90" i="1"/>
  <c r="G92" i="1"/>
  <c r="G94" i="1" s="1"/>
  <c r="E94" i="1"/>
  <c r="O49" i="1"/>
  <c r="T49" i="1"/>
  <c r="AB68" i="1"/>
  <c r="AZ90" i="1"/>
  <c r="DG25" i="1"/>
  <c r="BR44" i="1"/>
  <c r="BS40" i="1"/>
  <c r="AZ69" i="1"/>
  <c r="BG69" i="1"/>
  <c r="BB69" i="1"/>
  <c r="BA69" i="1"/>
  <c r="BC97" i="1"/>
  <c r="AG60" i="1"/>
  <c r="AO4" i="1"/>
  <c r="AQ88" i="1"/>
  <c r="AY84" i="1"/>
  <c r="AY86" i="1" s="1"/>
  <c r="DE12" i="1"/>
  <c r="DG12" i="1" s="1"/>
  <c r="DC14" i="1"/>
  <c r="AD44" i="1"/>
  <c r="AE43" i="1"/>
  <c r="AE44" i="1" s="1"/>
  <c r="S99" i="1"/>
  <c r="U93" i="1"/>
  <c r="U99" i="1" s="1"/>
  <c r="T93" i="1"/>
  <c r="S94" i="1"/>
  <c r="AA93" i="1"/>
  <c r="V93" i="1"/>
  <c r="V99" i="1" s="1"/>
  <c r="N99" i="1"/>
  <c r="M82" i="1"/>
  <c r="U78" i="1"/>
  <c r="U80" i="1" s="1"/>
  <c r="AM40" i="1"/>
  <c r="AM44" i="1" s="1"/>
  <c r="AJ44" i="1"/>
  <c r="DC40" i="1"/>
  <c r="AJ46" i="1"/>
  <c r="O73" i="1"/>
  <c r="AM42" i="1"/>
  <c r="DC42" i="1"/>
  <c r="AE79" i="1"/>
  <c r="AE97" i="1" s="1"/>
  <c r="AB97" i="1"/>
  <c r="DA37" i="1"/>
  <c r="DE37" i="1"/>
  <c r="DG37" i="1" s="1"/>
  <c r="G38" i="1"/>
  <c r="DE18" i="1"/>
  <c r="DE20" i="1" s="1"/>
  <c r="DC20" i="1"/>
  <c r="Y16" i="1"/>
  <c r="Q72" i="1"/>
  <c r="DF32" i="1"/>
  <c r="L97" i="1"/>
  <c r="BH97" i="1"/>
  <c r="DE24" i="1"/>
  <c r="DG24" i="1" s="1"/>
  <c r="DA13" i="1"/>
  <c r="DE13" i="1"/>
  <c r="DG13" i="1" s="1"/>
  <c r="BR97" i="1"/>
  <c r="BS67" i="1"/>
  <c r="BS97" i="1" s="1"/>
  <c r="DE22" i="1"/>
  <c r="DA23" i="1" s="1"/>
  <c r="DC26" i="1"/>
  <c r="DE11" i="1"/>
  <c r="BJ44" i="1"/>
  <c r="K50" i="1"/>
  <c r="S46" i="1"/>
  <c r="I47" i="1"/>
  <c r="C98" i="1"/>
  <c r="C100" i="1" s="1"/>
  <c r="K66" i="1"/>
  <c r="C70" i="1"/>
  <c r="V49" i="1"/>
  <c r="AD49" i="1" s="1"/>
  <c r="AL49" i="1" s="1"/>
  <c r="AT49" i="1" s="1"/>
  <c r="BB49" i="1" s="1"/>
  <c r="BJ49" i="1" s="1"/>
  <c r="BR49" i="1" s="1"/>
  <c r="BZ49" i="1" s="1"/>
  <c r="CH49" i="1" s="1"/>
  <c r="CP49" i="1" s="1"/>
  <c r="CX49" i="1" s="1"/>
  <c r="AD90" i="1"/>
  <c r="AD92" i="1" s="1"/>
  <c r="V94" i="1"/>
  <c r="BJ48" i="1"/>
  <c r="BR48" i="1" s="1"/>
  <c r="BZ48" i="1" s="1"/>
  <c r="CH48" i="1" s="1"/>
  <c r="CP48" i="1" s="1"/>
  <c r="CX48" i="1" s="1"/>
  <c r="DC32" i="1"/>
  <c r="N46" i="1"/>
  <c r="DC38" i="1"/>
  <c r="T48" i="1"/>
  <c r="O48" i="1"/>
  <c r="L50" i="1"/>
  <c r="AQ90" i="1"/>
  <c r="AQ92" i="1" s="1"/>
  <c r="AK88" i="1"/>
  <c r="AS84" i="1"/>
  <c r="AS86" i="1" s="1"/>
  <c r="BR75" i="1"/>
  <c r="BP75" i="1"/>
  <c r="BW75" i="1"/>
  <c r="BQ75" i="1"/>
  <c r="O41" i="1"/>
  <c r="DD41" i="1"/>
  <c r="M47" i="1"/>
  <c r="AM43" i="1"/>
  <c r="DD43" i="1"/>
  <c r="AK49" i="1"/>
  <c r="AS49" i="1" s="1"/>
  <c r="BA49" i="1" s="1"/>
  <c r="BI49" i="1" s="1"/>
  <c r="BQ49" i="1" s="1"/>
  <c r="BY49" i="1" s="1"/>
  <c r="CG49" i="1" s="1"/>
  <c r="CO49" i="1" s="1"/>
  <c r="CW49" i="1" s="1"/>
  <c r="F47" i="1"/>
  <c r="G41" i="1"/>
  <c r="DF41" i="1"/>
  <c r="DG41" i="1" s="1"/>
  <c r="CQ40" i="1"/>
  <c r="CN44" i="1"/>
  <c r="BC44" i="1"/>
  <c r="CP44" i="1"/>
  <c r="CQ41" i="1"/>
  <c r="DF14" i="1"/>
  <c r="DG10" i="1"/>
  <c r="O42" i="1"/>
  <c r="M48" i="1"/>
  <c r="U48" i="1" s="1"/>
  <c r="AC48" i="1" s="1"/>
  <c r="AK48" i="1" s="1"/>
  <c r="AS48" i="1" s="1"/>
  <c r="BA48" i="1" s="1"/>
  <c r="BI48" i="1" s="1"/>
  <c r="BQ48" i="1" s="1"/>
  <c r="BY48" i="1" s="1"/>
  <c r="CG48" i="1" s="1"/>
  <c r="CO48" i="1" s="1"/>
  <c r="CW48" i="1" s="1"/>
  <c r="DD42" i="1"/>
  <c r="Y28" i="1"/>
  <c r="Q84" i="1"/>
  <c r="M97" i="1"/>
  <c r="O67" i="1"/>
  <c r="O97" i="1" s="1"/>
  <c r="M68" i="1"/>
  <c r="BK14" i="1"/>
  <c r="W43" i="1"/>
  <c r="W44" i="1" s="1"/>
  <c r="CI43" i="1"/>
  <c r="CI44" i="1" s="1"/>
  <c r="BS43" i="1"/>
  <c r="DC43" i="1"/>
  <c r="BP44" i="1"/>
  <c r="BH44" i="1"/>
  <c r="BK40" i="1"/>
  <c r="O79" i="1"/>
  <c r="BK41" i="1"/>
  <c r="AU69" i="1"/>
  <c r="BK67" i="1"/>
  <c r="BK97" i="1" s="1"/>
  <c r="AA72" i="1"/>
  <c r="AA74" i="1" s="1"/>
  <c r="S76" i="1"/>
  <c r="CF44" i="1"/>
  <c r="AW1" i="1"/>
  <c r="AO57" i="1"/>
  <c r="AM81" i="1"/>
  <c r="AI49" i="1"/>
  <c r="D76" i="1"/>
  <c r="D98" i="1"/>
  <c r="D100" i="1" s="1"/>
  <c r="L72" i="1"/>
  <c r="G74" i="1"/>
  <c r="DF40" i="1"/>
  <c r="DF38" i="1"/>
  <c r="O80" i="1"/>
  <c r="O82" i="1" s="1"/>
  <c r="L82" i="1"/>
  <c r="T78" i="1"/>
  <c r="V66" i="1"/>
  <c r="N98" i="1"/>
  <c r="N100" i="1" s="1"/>
  <c r="N70" i="1"/>
  <c r="BK75" i="1"/>
  <c r="AL88" i="1"/>
  <c r="AT84" i="1"/>
  <c r="AT86" i="1" s="1"/>
  <c r="BX47" i="1"/>
  <c r="AY90" i="1" l="1"/>
  <c r="AY92" i="1" s="1"/>
  <c r="T50" i="1"/>
  <c r="W48" i="1"/>
  <c r="AB48" i="1"/>
  <c r="AB49" i="1"/>
  <c r="W49" i="1"/>
  <c r="O90" i="1"/>
  <c r="M92" i="1"/>
  <c r="M96" i="1"/>
  <c r="BW47" i="1"/>
  <c r="AI78" i="1"/>
  <c r="AI80" i="1" s="1"/>
  <c r="AA82" i="1"/>
  <c r="DA41" i="1"/>
  <c r="BE1" i="1"/>
  <c r="AW57" i="1"/>
  <c r="DA43" i="1"/>
  <c r="DE43" i="1"/>
  <c r="DG18" i="1"/>
  <c r="DG20" i="1" s="1"/>
  <c r="BA84" i="1"/>
  <c r="BA86" i="1" s="1"/>
  <c r="AS88" i="1"/>
  <c r="AA46" i="1"/>
  <c r="S50" i="1"/>
  <c r="Q47" i="1"/>
  <c r="Q49" i="1"/>
  <c r="DG11" i="1"/>
  <c r="DG14" i="1" s="1"/>
  <c r="DA11" i="1"/>
  <c r="DE14" i="1"/>
  <c r="AG16" i="1"/>
  <c r="Y72" i="1"/>
  <c r="DE42" i="1"/>
  <c r="DG42" i="1" s="1"/>
  <c r="DE40" i="1"/>
  <c r="DC44" i="1"/>
  <c r="AY88" i="1"/>
  <c r="BG84" i="1"/>
  <c r="BG86" i="1" s="1"/>
  <c r="BI69" i="1"/>
  <c r="BO69" i="1"/>
  <c r="BH69" i="1"/>
  <c r="BJ69" i="1"/>
  <c r="DA35" i="1"/>
  <c r="DE38" i="1"/>
  <c r="DG34" i="1"/>
  <c r="DG38" i="1" s="1"/>
  <c r="BE33" i="1"/>
  <c r="AW89" i="1"/>
  <c r="AG34" i="1"/>
  <c r="Y90" i="1"/>
  <c r="AT82" i="1"/>
  <c r="BB78" i="1"/>
  <c r="BB80" i="1" s="1"/>
  <c r="V72" i="1"/>
  <c r="V74" i="1" s="1"/>
  <c r="N76" i="1"/>
  <c r="O72" i="1"/>
  <c r="L74" i="1"/>
  <c r="L96" i="1"/>
  <c r="AQ49" i="1"/>
  <c r="AI72" i="1"/>
  <c r="AI74" i="1" s="1"/>
  <c r="AA76" i="1"/>
  <c r="AR46" i="1"/>
  <c r="U82" i="1"/>
  <c r="AC78" i="1"/>
  <c r="AC80" i="1" s="1"/>
  <c r="AC93" i="1"/>
  <c r="AC99" i="1" s="1"/>
  <c r="AD93" i="1"/>
  <c r="AD99" i="1" s="1"/>
  <c r="AB93" i="1"/>
  <c r="AI93" i="1"/>
  <c r="AA94" i="1"/>
  <c r="AA99" i="1"/>
  <c r="G46" i="1"/>
  <c r="M46" i="1"/>
  <c r="E50" i="1"/>
  <c r="CF47" i="1"/>
  <c r="W78" i="1"/>
  <c r="T80" i="1"/>
  <c r="DF44" i="1"/>
  <c r="DG40" i="1"/>
  <c r="BK44" i="1"/>
  <c r="CQ44" i="1"/>
  <c r="N47" i="1"/>
  <c r="V47" i="1" s="1"/>
  <c r="AD47" i="1" s="1"/>
  <c r="AL47" i="1" s="1"/>
  <c r="AT47" i="1" s="1"/>
  <c r="BB47" i="1" s="1"/>
  <c r="BJ47" i="1" s="1"/>
  <c r="BR47" i="1" s="1"/>
  <c r="BZ47" i="1" s="1"/>
  <c r="CH47" i="1" s="1"/>
  <c r="CP47" i="1" s="1"/>
  <c r="CX47" i="1" s="1"/>
  <c r="G47" i="1"/>
  <c r="U47" i="1"/>
  <c r="BX75" i="1"/>
  <c r="CA75" i="1" s="1"/>
  <c r="CE75" i="1"/>
  <c r="BZ75" i="1"/>
  <c r="BY75" i="1"/>
  <c r="F50" i="1"/>
  <c r="K96" i="1"/>
  <c r="K68" i="1"/>
  <c r="W93" i="1"/>
  <c r="W99" i="1" s="1"/>
  <c r="T99" i="1"/>
  <c r="T94" i="1"/>
  <c r="BC69" i="1"/>
  <c r="DD44" i="1"/>
  <c r="AZ81" i="1"/>
  <c r="BC81" i="1" s="1"/>
  <c r="BG81" i="1"/>
  <c r="BA81" i="1"/>
  <c r="BB81" i="1"/>
  <c r="U76" i="1"/>
  <c r="AC72" i="1"/>
  <c r="AC74" i="1" s="1"/>
  <c r="V68" i="1"/>
  <c r="AT88" i="1"/>
  <c r="BB84" i="1"/>
  <c r="BB86" i="1" s="1"/>
  <c r="G76" i="1"/>
  <c r="M98" i="1"/>
  <c r="M100" i="1" s="1"/>
  <c r="U66" i="1"/>
  <c r="M70" i="1"/>
  <c r="O68" i="1"/>
  <c r="AG28" i="1"/>
  <c r="Y84" i="1"/>
  <c r="BS75" i="1"/>
  <c r="V46" i="1"/>
  <c r="AL90" i="1"/>
  <c r="AL92" i="1" s="1"/>
  <c r="AD94" i="1"/>
  <c r="DG22" i="1"/>
  <c r="DG26" i="1" s="1"/>
  <c r="DE26" i="1"/>
  <c r="AW4" i="1"/>
  <c r="AO60" i="1"/>
  <c r="BS44" i="1"/>
  <c r="AZ92" i="1"/>
  <c r="AJ66" i="1"/>
  <c r="AB70" i="1"/>
  <c r="AG62" i="1"/>
  <c r="AO6" i="1"/>
  <c r="G86" i="1"/>
  <c r="G88" i="1" s="1"/>
  <c r="D88" i="1"/>
  <c r="L84" i="1"/>
  <c r="G44" i="1"/>
  <c r="DG43" i="1"/>
  <c r="AU81" i="1"/>
  <c r="O44" i="1"/>
  <c r="CF75" i="1" l="1"/>
  <c r="CI75" i="1" s="1"/>
  <c r="CH75" i="1"/>
  <c r="CG75" i="1"/>
  <c r="CM75" i="1"/>
  <c r="G50" i="1"/>
  <c r="V76" i="1"/>
  <c r="AD72" i="1"/>
  <c r="AD74" i="1" s="1"/>
  <c r="CN47" i="1"/>
  <c r="AI76" i="1"/>
  <c r="AQ72" i="1"/>
  <c r="AQ74" i="1" s="1"/>
  <c r="T72" i="1"/>
  <c r="L76" i="1"/>
  <c r="O74" i="1"/>
  <c r="O76" i="1" s="1"/>
  <c r="BB82" i="1"/>
  <c r="BJ78" i="1"/>
  <c r="BJ80" i="1" s="1"/>
  <c r="BR69" i="1"/>
  <c r="BW69" i="1"/>
  <c r="BQ69" i="1"/>
  <c r="BP69" i="1"/>
  <c r="AO16" i="1"/>
  <c r="AG72" i="1"/>
  <c r="AJ49" i="1"/>
  <c r="AE49" i="1"/>
  <c r="BH90" i="1"/>
  <c r="O70" i="1"/>
  <c r="AW60" i="1"/>
  <c r="BE4" i="1"/>
  <c r="AT90" i="1"/>
  <c r="AT92" i="1" s="1"/>
  <c r="V96" i="1"/>
  <c r="AO62" i="1"/>
  <c r="AW6" i="1"/>
  <c r="W66" i="1"/>
  <c r="U68" i="1"/>
  <c r="V70" i="1"/>
  <c r="AD66" i="1"/>
  <c r="V98" i="1"/>
  <c r="V100" i="1" s="1"/>
  <c r="O47" i="1"/>
  <c r="W80" i="1"/>
  <c r="W82" i="1" s="1"/>
  <c r="AB78" i="1"/>
  <c r="T82" i="1"/>
  <c r="AY49" i="1"/>
  <c r="BM33" i="1"/>
  <c r="BE89" i="1"/>
  <c r="DE44" i="1"/>
  <c r="BI84" i="1"/>
  <c r="BI86" i="1" s="1"/>
  <c r="BA88" i="1"/>
  <c r="AI82" i="1"/>
  <c r="AQ78" i="1"/>
  <c r="AQ80" i="1" s="1"/>
  <c r="U90" i="1"/>
  <c r="M94" i="1"/>
  <c r="O92" i="1"/>
  <c r="O94" i="1" s="1"/>
  <c r="BG90" i="1"/>
  <c r="BG92" i="1" s="1"/>
  <c r="DG44" i="1"/>
  <c r="AE93" i="1"/>
  <c r="AE99" i="1" s="1"/>
  <c r="AB94" i="1"/>
  <c r="AB99" i="1"/>
  <c r="AO34" i="1"/>
  <c r="AG90" i="1"/>
  <c r="BK69" i="1"/>
  <c r="AA50" i="1"/>
  <c r="AI46" i="1"/>
  <c r="Y47" i="1"/>
  <c r="Y49" i="1"/>
  <c r="G98" i="1"/>
  <c r="G100" i="1" s="1"/>
  <c r="L86" i="1"/>
  <c r="L98" i="1" s="1"/>
  <c r="L100" i="1" s="1"/>
  <c r="O84" i="1"/>
  <c r="O96" i="1" s="1"/>
  <c r="AD46" i="1"/>
  <c r="V50" i="1"/>
  <c r="AJ68" i="1"/>
  <c r="N50" i="1"/>
  <c r="AO28" i="1"/>
  <c r="AG84" i="1"/>
  <c r="BB88" i="1"/>
  <c r="BJ84" i="1"/>
  <c r="BJ86" i="1" s="1"/>
  <c r="AK72" i="1"/>
  <c r="AK74" i="1" s="1"/>
  <c r="AC76" i="1"/>
  <c r="BH81" i="1"/>
  <c r="BK81" i="1" s="1"/>
  <c r="BI81" i="1"/>
  <c r="BO81" i="1"/>
  <c r="BJ81" i="1"/>
  <c r="K98" i="1"/>
  <c r="K100" i="1" s="1"/>
  <c r="S66" i="1"/>
  <c r="K70" i="1"/>
  <c r="W47" i="1"/>
  <c r="AC47" i="1"/>
  <c r="U46" i="1"/>
  <c r="M50" i="1"/>
  <c r="O46" i="1"/>
  <c r="O50" i="1" s="1"/>
  <c r="AJ93" i="1"/>
  <c r="AQ93" i="1"/>
  <c r="AK93" i="1"/>
  <c r="AK99" i="1" s="1"/>
  <c r="AL93" i="1"/>
  <c r="AL99" i="1" s="1"/>
  <c r="AI99" i="1"/>
  <c r="AI94" i="1"/>
  <c r="AK78" i="1"/>
  <c r="AK80" i="1" s="1"/>
  <c r="AC82" i="1"/>
  <c r="AZ46" i="1"/>
  <c r="BG88" i="1"/>
  <c r="BO84" i="1"/>
  <c r="BO86" i="1" s="1"/>
  <c r="BM1" i="1"/>
  <c r="BE57" i="1"/>
  <c r="CE47" i="1"/>
  <c r="AE48" i="1"/>
  <c r="AB50" i="1"/>
  <c r="AJ48" i="1"/>
  <c r="BH92" i="1" l="1"/>
  <c r="CV47" i="1"/>
  <c r="CU75" i="1"/>
  <c r="CN75" i="1"/>
  <c r="CQ75" i="1" s="1"/>
  <c r="CP75" i="1"/>
  <c r="CO75" i="1"/>
  <c r="AW34" i="1"/>
  <c r="AO90" i="1"/>
  <c r="BJ82" i="1"/>
  <c r="BR78" i="1"/>
  <c r="BR80" i="1" s="1"/>
  <c r="W72" i="1"/>
  <c r="T74" i="1"/>
  <c r="BU1" i="1"/>
  <c r="BM57" i="1"/>
  <c r="AK82" i="1"/>
  <c r="AS78" i="1"/>
  <c r="AS80" i="1" s="1"/>
  <c r="AD50" i="1"/>
  <c r="AL46" i="1"/>
  <c r="U92" i="1"/>
  <c r="W90" i="1"/>
  <c r="BI88" i="1"/>
  <c r="BQ84" i="1"/>
  <c r="BQ86" i="1" s="1"/>
  <c r="BU33" i="1"/>
  <c r="BM89" i="1"/>
  <c r="CM47" i="1"/>
  <c r="BO88" i="1"/>
  <c r="BW84" i="1"/>
  <c r="BW86" i="1" s="1"/>
  <c r="BH46" i="1"/>
  <c r="AY93" i="1"/>
  <c r="AS93" i="1"/>
  <c r="AS99" i="1" s="1"/>
  <c r="AT93" i="1"/>
  <c r="AT99" i="1" s="1"/>
  <c r="AR93" i="1"/>
  <c r="AQ99" i="1"/>
  <c r="AQ94" i="1"/>
  <c r="AC46" i="1"/>
  <c r="U50" i="1"/>
  <c r="W46" i="1"/>
  <c r="W50" i="1" s="1"/>
  <c r="S68" i="1"/>
  <c r="S96" i="1"/>
  <c r="BR81" i="1"/>
  <c r="BP81" i="1"/>
  <c r="BW81" i="1"/>
  <c r="BQ81" i="1"/>
  <c r="AS72" i="1"/>
  <c r="AS74" i="1" s="1"/>
  <c r="AK76" i="1"/>
  <c r="AW28" i="1"/>
  <c r="AO84" i="1"/>
  <c r="AJ70" i="1"/>
  <c r="AR66" i="1"/>
  <c r="BO90" i="1"/>
  <c r="BO92" i="1" s="1"/>
  <c r="AQ82" i="1"/>
  <c r="AY78" i="1"/>
  <c r="AY80" i="1" s="1"/>
  <c r="AB80" i="1"/>
  <c r="AE78" i="1"/>
  <c r="AD68" i="1"/>
  <c r="AD96" i="1"/>
  <c r="U96" i="1"/>
  <c r="BB90" i="1"/>
  <c r="BB92" i="1" s="1"/>
  <c r="AT94" i="1"/>
  <c r="AW16" i="1"/>
  <c r="AO72" i="1"/>
  <c r="CE69" i="1"/>
  <c r="BZ69" i="1"/>
  <c r="BY69" i="1"/>
  <c r="BX69" i="1"/>
  <c r="AY72" i="1"/>
  <c r="AY74" i="1" s="1"/>
  <c r="AQ76" i="1"/>
  <c r="AL72" i="1"/>
  <c r="AL74" i="1" s="1"/>
  <c r="AD76" i="1"/>
  <c r="AC66" i="1"/>
  <c r="U98" i="1"/>
  <c r="U100" i="1" s="1"/>
  <c r="U70" i="1"/>
  <c r="W68" i="1"/>
  <c r="BM4" i="1"/>
  <c r="BE60" i="1"/>
  <c r="AR49" i="1"/>
  <c r="AM49" i="1"/>
  <c r="AM48" i="1"/>
  <c r="AR48" i="1"/>
  <c r="AJ50" i="1"/>
  <c r="AM93" i="1"/>
  <c r="AM99" i="1" s="1"/>
  <c r="AJ94" i="1"/>
  <c r="AJ99" i="1"/>
  <c r="AK47" i="1"/>
  <c r="AE47" i="1"/>
  <c r="BJ88" i="1"/>
  <c r="BR84" i="1"/>
  <c r="BR86" i="1" s="1"/>
  <c r="L88" i="1"/>
  <c r="T84" i="1"/>
  <c r="O86" i="1"/>
  <c r="AQ46" i="1"/>
  <c r="AI50" i="1"/>
  <c r="AG47" i="1"/>
  <c r="AG49" i="1"/>
  <c r="BG49" i="1"/>
  <c r="BE6" i="1"/>
  <c r="AW62" i="1"/>
  <c r="AL94" i="1"/>
  <c r="BS69" i="1"/>
  <c r="BM6" i="1" l="1"/>
  <c r="BE62" i="1"/>
  <c r="W84" i="1"/>
  <c r="W96" i="1" s="1"/>
  <c r="T86" i="1"/>
  <c r="CG69" i="1"/>
  <c r="CM69" i="1"/>
  <c r="CH69" i="1"/>
  <c r="CF69" i="1"/>
  <c r="BB94" i="1"/>
  <c r="BJ90" i="1"/>
  <c r="BJ92" i="1" s="1"/>
  <c r="BE28" i="1"/>
  <c r="AW84" i="1"/>
  <c r="S70" i="1"/>
  <c r="AA66" i="1"/>
  <c r="S98" i="1"/>
  <c r="S100" i="1" s="1"/>
  <c r="AT46" i="1"/>
  <c r="AL50" i="1"/>
  <c r="BE34" i="1"/>
  <c r="AW90" i="1"/>
  <c r="CX75" i="1"/>
  <c r="CW75" i="1"/>
  <c r="CV75" i="1"/>
  <c r="BP90" i="1"/>
  <c r="BO49" i="1"/>
  <c r="AS47" i="1"/>
  <c r="AM47" i="1"/>
  <c r="AZ49" i="1"/>
  <c r="AU49" i="1"/>
  <c r="AL76" i="1"/>
  <c r="AT72" i="1"/>
  <c r="AT74" i="1" s="1"/>
  <c r="CA69" i="1"/>
  <c r="AE80" i="1"/>
  <c r="AE82" i="1" s="1"/>
  <c r="AB82" i="1"/>
  <c r="AJ78" i="1"/>
  <c r="BW90" i="1"/>
  <c r="BW92" i="1" s="1"/>
  <c r="AR68" i="1"/>
  <c r="BS81" i="1"/>
  <c r="BG93" i="1"/>
  <c r="BB93" i="1"/>
  <c r="BB99" i="1" s="1"/>
  <c r="AZ93" i="1"/>
  <c r="BA93" i="1"/>
  <c r="BA99" i="1" s="1"/>
  <c r="AY99" i="1"/>
  <c r="AY94" i="1"/>
  <c r="CE84" i="1"/>
  <c r="CE86" i="1" s="1"/>
  <c r="BW88" i="1"/>
  <c r="CC1" i="1"/>
  <c r="BU57" i="1"/>
  <c r="BR82" i="1"/>
  <c r="BZ78" i="1"/>
  <c r="BZ80" i="1" s="1"/>
  <c r="W70" i="1"/>
  <c r="BZ81" i="1"/>
  <c r="BY81" i="1"/>
  <c r="CE81" i="1"/>
  <c r="BX81" i="1"/>
  <c r="AY46" i="1"/>
  <c r="AQ50" i="1"/>
  <c r="AO47" i="1"/>
  <c r="AO49" i="1"/>
  <c r="BR88" i="1"/>
  <c r="BZ84" i="1"/>
  <c r="BZ86" i="1" s="1"/>
  <c r="AZ48" i="1"/>
  <c r="AU48" i="1"/>
  <c r="AR50" i="1"/>
  <c r="BE16" i="1"/>
  <c r="AW72" i="1"/>
  <c r="BG78" i="1"/>
  <c r="BG80" i="1" s="1"/>
  <c r="AY82" i="1"/>
  <c r="AS76" i="1"/>
  <c r="BA72" i="1"/>
  <c r="BA74" i="1" s="1"/>
  <c r="AU93" i="1"/>
  <c r="AU99" i="1" s="1"/>
  <c r="AR99" i="1"/>
  <c r="AR94" i="1"/>
  <c r="BP46" i="1"/>
  <c r="CC33" i="1"/>
  <c r="BU89" i="1"/>
  <c r="AC90" i="1"/>
  <c r="U94" i="1"/>
  <c r="W92" i="1"/>
  <c r="W94" i="1" s="1"/>
  <c r="BA78" i="1"/>
  <c r="BA80" i="1" s="1"/>
  <c r="AS82" i="1"/>
  <c r="T96" i="1"/>
  <c r="O88" i="1"/>
  <c r="O98" i="1"/>
  <c r="O100" i="1" s="1"/>
  <c r="BM60" i="1"/>
  <c r="BU4" i="1"/>
  <c r="AC96" i="1"/>
  <c r="AC68" i="1"/>
  <c r="AE66" i="1"/>
  <c r="AY76" i="1"/>
  <c r="BG72" i="1"/>
  <c r="BG74" i="1" s="1"/>
  <c r="AD98" i="1"/>
  <c r="AD100" i="1" s="1"/>
  <c r="AL66" i="1"/>
  <c r="AD70" i="1"/>
  <c r="AK46" i="1"/>
  <c r="AC50" i="1"/>
  <c r="AE46" i="1"/>
  <c r="AE50" i="1" s="1"/>
  <c r="CU47" i="1"/>
  <c r="BQ88" i="1"/>
  <c r="BY84" i="1"/>
  <c r="BY86" i="1" s="1"/>
  <c r="AB72" i="1"/>
  <c r="T76" i="1"/>
  <c r="W74" i="1"/>
  <c r="W76" i="1" s="1"/>
  <c r="T98" i="1"/>
  <c r="T100" i="1" s="1"/>
  <c r="BA47" i="1" l="1"/>
  <c r="AU47" i="1"/>
  <c r="AK50" i="1"/>
  <c r="AS46" i="1"/>
  <c r="AM46" i="1"/>
  <c r="AM50" i="1" s="1"/>
  <c r="AC70" i="1"/>
  <c r="AK66" i="1"/>
  <c r="AC98" i="1"/>
  <c r="AC100" i="1" s="1"/>
  <c r="AE68" i="1"/>
  <c r="AC92" i="1"/>
  <c r="AE90" i="1"/>
  <c r="BX46" i="1"/>
  <c r="BG82" i="1"/>
  <c r="BO78" i="1"/>
  <c r="BO80" i="1" s="1"/>
  <c r="AY50" i="1"/>
  <c r="BG46" i="1"/>
  <c r="AW47" i="1"/>
  <c r="AW49" i="1"/>
  <c r="CE88" i="1"/>
  <c r="CM84" i="1"/>
  <c r="CM86" i="1" s="1"/>
  <c r="BC93" i="1"/>
  <c r="BC99" i="1" s="1"/>
  <c r="AZ99" i="1"/>
  <c r="AZ94" i="1"/>
  <c r="AZ66" i="1"/>
  <c r="AR70" i="1"/>
  <c r="CE90" i="1"/>
  <c r="CE92" i="1" s="1"/>
  <c r="BW49" i="1"/>
  <c r="BB46" i="1"/>
  <c r="AT50" i="1"/>
  <c r="BU6" i="1"/>
  <c r="BM62" i="1"/>
  <c r="BZ88" i="1"/>
  <c r="CH84" i="1"/>
  <c r="CH86" i="1" s="1"/>
  <c r="CH78" i="1"/>
  <c r="CH80" i="1" s="1"/>
  <c r="BZ82" i="1"/>
  <c r="CO69" i="1"/>
  <c r="CP69" i="1"/>
  <c r="CN69" i="1"/>
  <c r="CU69" i="1"/>
  <c r="AE72" i="1"/>
  <c r="AB74" i="1"/>
  <c r="BG76" i="1"/>
  <c r="BO72" i="1"/>
  <c r="BO74" i="1" s="1"/>
  <c r="BA82" i="1"/>
  <c r="BI78" i="1"/>
  <c r="BI80" i="1" s="1"/>
  <c r="BA76" i="1"/>
  <c r="BI72" i="1"/>
  <c r="BI74" i="1" s="1"/>
  <c r="CA81" i="1"/>
  <c r="AM78" i="1"/>
  <c r="AJ80" i="1"/>
  <c r="BC49" i="1"/>
  <c r="BH49" i="1"/>
  <c r="BP92" i="1"/>
  <c r="BM28" i="1"/>
  <c r="BE84" i="1"/>
  <c r="CI69" i="1"/>
  <c r="W86" i="1"/>
  <c r="W88" i="1" s="1"/>
  <c r="T88" i="1"/>
  <c r="AB84" i="1"/>
  <c r="AB96" i="1" s="1"/>
  <c r="BY88" i="1"/>
  <c r="CG84" i="1"/>
  <c r="CG86" i="1" s="1"/>
  <c r="AL68" i="1"/>
  <c r="AL96" i="1"/>
  <c r="BU60" i="1"/>
  <c r="CC4" i="1"/>
  <c r="CK33" i="1"/>
  <c r="CC89" i="1"/>
  <c r="BM16" i="1"/>
  <c r="BE72" i="1"/>
  <c r="BH48" i="1"/>
  <c r="BC48" i="1"/>
  <c r="AZ50" i="1"/>
  <c r="CG81" i="1"/>
  <c r="CM81" i="1"/>
  <c r="CH81" i="1"/>
  <c r="CF81" i="1"/>
  <c r="CC57" i="1"/>
  <c r="CK1" i="1"/>
  <c r="BJ93" i="1"/>
  <c r="BJ99" i="1" s="1"/>
  <c r="BH93" i="1"/>
  <c r="BI93" i="1"/>
  <c r="BI99" i="1" s="1"/>
  <c r="BO93" i="1"/>
  <c r="BG99" i="1"/>
  <c r="BG94" i="1"/>
  <c r="BB72" i="1"/>
  <c r="BB74" i="1" s="1"/>
  <c r="AT76" i="1"/>
  <c r="CY75" i="1"/>
  <c r="BM34" i="1"/>
  <c r="BE90" i="1"/>
  <c r="AA96" i="1"/>
  <c r="AA68" i="1"/>
  <c r="BR90" i="1"/>
  <c r="BR92" i="1" s="1"/>
  <c r="CK57" i="1" l="1"/>
  <c r="CS1" i="1"/>
  <c r="CN81" i="1"/>
  <c r="CQ81" i="1" s="1"/>
  <c r="CO81" i="1"/>
  <c r="CP81" i="1"/>
  <c r="CU81" i="1"/>
  <c r="BK48" i="1"/>
  <c r="BP48" i="1"/>
  <c r="BH50" i="1"/>
  <c r="AL70" i="1"/>
  <c r="AT66" i="1"/>
  <c r="AL98" i="1"/>
  <c r="AL100" i="1" s="1"/>
  <c r="BO82" i="1"/>
  <c r="BW78" i="1"/>
  <c r="BW80" i="1" s="1"/>
  <c r="CF46" i="1"/>
  <c r="BA46" i="1"/>
  <c r="AS50" i="1"/>
  <c r="AU46" i="1"/>
  <c r="AU50" i="1" s="1"/>
  <c r="BI47" i="1"/>
  <c r="BC47" i="1"/>
  <c r="BJ94" i="1"/>
  <c r="BB76" i="1"/>
  <c r="BJ72" i="1"/>
  <c r="BJ74" i="1" s="1"/>
  <c r="CC60" i="1"/>
  <c r="CK4" i="1"/>
  <c r="BU28" i="1"/>
  <c r="BM84" i="1"/>
  <c r="W98" i="1"/>
  <c r="W100" i="1" s="1"/>
  <c r="BI82" i="1"/>
  <c r="BQ78" i="1"/>
  <c r="BQ80" i="1" s="1"/>
  <c r="CX69" i="1"/>
  <c r="CW69" i="1"/>
  <c r="CV69" i="1"/>
  <c r="CM90" i="1"/>
  <c r="CM92" i="1" s="1"/>
  <c r="AK68" i="1"/>
  <c r="AM66" i="1"/>
  <c r="BQ93" i="1"/>
  <c r="BQ99" i="1" s="1"/>
  <c r="BR93" i="1"/>
  <c r="BR99" i="1" s="1"/>
  <c r="BP93" i="1"/>
  <c r="BW93" i="1"/>
  <c r="BO99" i="1"/>
  <c r="BO94" i="1"/>
  <c r="CS33" i="1"/>
  <c r="CK89" i="1"/>
  <c r="BK49" i="1"/>
  <c r="BP49" i="1"/>
  <c r="CO84" i="1"/>
  <c r="CO86" i="1" s="1"/>
  <c r="CG88" i="1"/>
  <c r="BR94" i="1"/>
  <c r="BZ90" i="1"/>
  <c r="BZ92" i="1" s="1"/>
  <c r="BU34" i="1"/>
  <c r="BM90" i="1"/>
  <c r="BK93" i="1"/>
  <c r="BK99" i="1" s="1"/>
  <c r="BH99" i="1"/>
  <c r="BH94" i="1"/>
  <c r="CI81" i="1"/>
  <c r="BU16" i="1"/>
  <c r="BM72" i="1"/>
  <c r="AB76" i="1"/>
  <c r="AJ72" i="1"/>
  <c r="AE74" i="1"/>
  <c r="AE76" i="1" s="1"/>
  <c r="CQ69" i="1"/>
  <c r="CP78" i="1"/>
  <c r="CP80" i="1" s="1"/>
  <c r="CH82" i="1"/>
  <c r="BJ46" i="1"/>
  <c r="BB50" i="1"/>
  <c r="AZ68" i="1"/>
  <c r="CM88" i="1"/>
  <c r="CU84" i="1"/>
  <c r="CU86" i="1" s="1"/>
  <c r="CU88" i="1" s="1"/>
  <c r="BG50" i="1"/>
  <c r="BO46" i="1"/>
  <c r="BE47" i="1"/>
  <c r="BE49" i="1"/>
  <c r="AK90" i="1"/>
  <c r="AC94" i="1"/>
  <c r="AE92" i="1"/>
  <c r="AE94" i="1" s="1"/>
  <c r="AA98" i="1"/>
  <c r="AA100" i="1" s="1"/>
  <c r="AA70" i="1"/>
  <c r="AI66" i="1"/>
  <c r="AB86" i="1"/>
  <c r="AB98" i="1" s="1"/>
  <c r="AB100" i="1" s="1"/>
  <c r="AE84" i="1"/>
  <c r="AE96" i="1" s="1"/>
  <c r="BX90" i="1"/>
  <c r="BP94" i="1"/>
  <c r="AR78" i="1"/>
  <c r="AJ82" i="1"/>
  <c r="AM80" i="1"/>
  <c r="AM82" i="1" s="1"/>
  <c r="BI76" i="1"/>
  <c r="BQ72" i="1"/>
  <c r="BQ74" i="1" s="1"/>
  <c r="BO76" i="1"/>
  <c r="BW72" i="1"/>
  <c r="BW74" i="1" s="1"/>
  <c r="CH88" i="1"/>
  <c r="CP84" i="1"/>
  <c r="CP86" i="1" s="1"/>
  <c r="BU62" i="1"/>
  <c r="CC6" i="1"/>
  <c r="CE49" i="1"/>
  <c r="AE70" i="1"/>
  <c r="BX93" i="1" l="1"/>
  <c r="CE93" i="1"/>
  <c r="BY93" i="1"/>
  <c r="BY99" i="1" s="1"/>
  <c r="BZ93" i="1"/>
  <c r="BZ99" i="1" s="1"/>
  <c r="BW99" i="1"/>
  <c r="BW94" i="1"/>
  <c r="BJ76" i="1"/>
  <c r="BR72" i="1"/>
  <c r="BR74" i="1" s="1"/>
  <c r="BQ47" i="1"/>
  <c r="BK47" i="1"/>
  <c r="CN46" i="1"/>
  <c r="AT96" i="1"/>
  <c r="AT68" i="1"/>
  <c r="BQ76" i="1"/>
  <c r="BY72" i="1"/>
  <c r="BY74" i="1" s="1"/>
  <c r="AU78" i="1"/>
  <c r="AR80" i="1"/>
  <c r="AK92" i="1"/>
  <c r="AM90" i="1"/>
  <c r="CC34" i="1"/>
  <c r="BU90" i="1"/>
  <c r="CO88" i="1"/>
  <c r="CW84" i="1"/>
  <c r="CW86" i="1" s="1"/>
  <c r="CW88" i="1" s="1"/>
  <c r="DA33" i="1"/>
  <c r="CS89" i="1"/>
  <c r="BS93" i="1"/>
  <c r="BS99" i="1" s="1"/>
  <c r="BP99" i="1"/>
  <c r="AS66" i="1"/>
  <c r="AK70" i="1"/>
  <c r="AM68" i="1"/>
  <c r="BY78" i="1"/>
  <c r="BY80" i="1" s="1"/>
  <c r="BQ82" i="1"/>
  <c r="CC28" i="1"/>
  <c r="BU84" i="1"/>
  <c r="CW81" i="1"/>
  <c r="CV81" i="1"/>
  <c r="CX81" i="1"/>
  <c r="CS57" i="1"/>
  <c r="DA1" i="1"/>
  <c r="CM49" i="1"/>
  <c r="BX92" i="1"/>
  <c r="BO50" i="1"/>
  <c r="BW46" i="1"/>
  <c r="BM47" i="1"/>
  <c r="BM49" i="1"/>
  <c r="BR46" i="1"/>
  <c r="BJ50" i="1"/>
  <c r="CC62" i="1"/>
  <c r="CK6" i="1"/>
  <c r="AZ70" i="1"/>
  <c r="BH66" i="1"/>
  <c r="CX78" i="1"/>
  <c r="CX80" i="1" s="1"/>
  <c r="CP82" i="1"/>
  <c r="BZ94" i="1"/>
  <c r="CH90" i="1"/>
  <c r="CH92" i="1" s="1"/>
  <c r="BS49" i="1"/>
  <c r="BX49" i="1"/>
  <c r="AK96" i="1"/>
  <c r="CY69" i="1"/>
  <c r="CK60" i="1"/>
  <c r="CS4" i="1"/>
  <c r="CP88" i="1"/>
  <c r="CX84" i="1"/>
  <c r="CX86" i="1" s="1"/>
  <c r="CX88" i="1" s="1"/>
  <c r="AI96" i="1"/>
  <c r="AI68" i="1"/>
  <c r="BW76" i="1"/>
  <c r="CE72" i="1"/>
  <c r="CE74" i="1" s="1"/>
  <c r="AJ84" i="1"/>
  <c r="AE86" i="1"/>
  <c r="AB88" i="1"/>
  <c r="AM72" i="1"/>
  <c r="AJ74" i="1"/>
  <c r="CC16" i="1"/>
  <c r="BU72" i="1"/>
  <c r="CU90" i="1"/>
  <c r="CU92" i="1" s="1"/>
  <c r="BI46" i="1"/>
  <c r="BA50" i="1"/>
  <c r="BC46" i="1"/>
  <c r="BC50" i="1" s="1"/>
  <c r="BW82" i="1"/>
  <c r="CE78" i="1"/>
  <c r="CE80" i="1" s="1"/>
  <c r="BX48" i="1"/>
  <c r="BS48" i="1"/>
  <c r="BP50" i="1"/>
  <c r="CF49" i="1" l="1"/>
  <c r="CA49" i="1"/>
  <c r="CE46" i="1"/>
  <c r="BW50" i="1"/>
  <c r="BU47" i="1"/>
  <c r="BU49" i="1"/>
  <c r="CU49" i="1"/>
  <c r="CK28" i="1"/>
  <c r="CC84" i="1"/>
  <c r="AK94" i="1"/>
  <c r="AS90" i="1"/>
  <c r="AM92" i="1"/>
  <c r="AM94" i="1" s="1"/>
  <c r="BZ72" i="1"/>
  <c r="BZ74" i="1" s="1"/>
  <c r="BR76" i="1"/>
  <c r="CM93" i="1"/>
  <c r="CH93" i="1"/>
  <c r="CH99" i="1" s="1"/>
  <c r="CF93" i="1"/>
  <c r="CG93" i="1"/>
  <c r="CG99" i="1" s="1"/>
  <c r="CE99" i="1"/>
  <c r="CE94" i="1"/>
  <c r="CM78" i="1"/>
  <c r="CM80" i="1" s="1"/>
  <c r="CE82" i="1"/>
  <c r="BQ46" i="1"/>
  <c r="BI50" i="1"/>
  <c r="BK46" i="1"/>
  <c r="BK50" i="1" s="1"/>
  <c r="CM72" i="1"/>
  <c r="CM74" i="1" s="1"/>
  <c r="CE76" i="1"/>
  <c r="CX82" i="1"/>
  <c r="BZ46" i="1"/>
  <c r="BR50" i="1"/>
  <c r="CY81" i="1"/>
  <c r="AS68" i="1"/>
  <c r="AS96" i="1"/>
  <c r="AU66" i="1"/>
  <c r="AR82" i="1"/>
  <c r="AZ78" i="1"/>
  <c r="AU80" i="1"/>
  <c r="AU82" i="1" s="1"/>
  <c r="AT98" i="1"/>
  <c r="AT100" i="1" s="1"/>
  <c r="AT70" i="1"/>
  <c r="BB66" i="1"/>
  <c r="CV46" i="1"/>
  <c r="CA93" i="1"/>
  <c r="CA99" i="1" s="1"/>
  <c r="BX99" i="1"/>
  <c r="CA48" i="1"/>
  <c r="CF48" i="1"/>
  <c r="BX50" i="1"/>
  <c r="AR72" i="1"/>
  <c r="AM74" i="1"/>
  <c r="AM76" i="1" s="1"/>
  <c r="AJ76" i="1"/>
  <c r="AJ98" i="1"/>
  <c r="AJ100" i="1" s="1"/>
  <c r="AM84" i="1"/>
  <c r="AM96" i="1" s="1"/>
  <c r="AJ86" i="1"/>
  <c r="CK16" i="1"/>
  <c r="CC72" i="1"/>
  <c r="CH94" i="1"/>
  <c r="CP90" i="1"/>
  <c r="CP92" i="1" s="1"/>
  <c r="CK62" i="1"/>
  <c r="CS6" i="1"/>
  <c r="BY82" i="1"/>
  <c r="CG78" i="1"/>
  <c r="CG80" i="1" s="1"/>
  <c r="AK98" i="1"/>
  <c r="AK100" i="1" s="1"/>
  <c r="CK34" i="1"/>
  <c r="CC90" i="1"/>
  <c r="AJ96" i="1"/>
  <c r="AE88" i="1"/>
  <c r="AE98" i="1"/>
  <c r="AE100" i="1" s="1"/>
  <c r="AQ66" i="1"/>
  <c r="AI98" i="1"/>
  <c r="AI100" i="1" s="1"/>
  <c r="AI70" i="1"/>
  <c r="DA4" i="1"/>
  <c r="CS60" i="1"/>
  <c r="BH68" i="1"/>
  <c r="CF90" i="1"/>
  <c r="BX94" i="1"/>
  <c r="AM70" i="1"/>
  <c r="BY76" i="1"/>
  <c r="CG72" i="1"/>
  <c r="CG74" i="1" s="1"/>
  <c r="BY47" i="1"/>
  <c r="BS47" i="1"/>
  <c r="BB68" i="1" l="1"/>
  <c r="BB96" i="1"/>
  <c r="BC78" i="1"/>
  <c r="AZ80" i="1"/>
  <c r="BA66" i="1"/>
  <c r="AS70" i="1"/>
  <c r="AU68" i="1"/>
  <c r="CS28" i="1"/>
  <c r="CK84" i="1"/>
  <c r="CI49" i="1"/>
  <c r="CN49" i="1"/>
  <c r="CO72" i="1"/>
  <c r="CO74" i="1" s="1"/>
  <c r="CG76" i="1"/>
  <c r="CS34" i="1"/>
  <c r="CK90" i="1"/>
  <c r="AR74" i="1"/>
  <c r="AU72" i="1"/>
  <c r="CH72" i="1"/>
  <c r="CH74" i="1" s="1"/>
  <c r="BZ76" i="1"/>
  <c r="AQ68" i="1"/>
  <c r="AQ96" i="1"/>
  <c r="CO78" i="1"/>
  <c r="CO80" i="1" s="1"/>
  <c r="CG82" i="1"/>
  <c r="CX90" i="1"/>
  <c r="CX92" i="1" s="1"/>
  <c r="CS16" i="1"/>
  <c r="CK72" i="1"/>
  <c r="CN48" i="1"/>
  <c r="CI48" i="1"/>
  <c r="CF50" i="1"/>
  <c r="BQ50" i="1"/>
  <c r="BY46" i="1"/>
  <c r="BS46" i="1"/>
  <c r="BS50" i="1" s="1"/>
  <c r="CP93" i="1"/>
  <c r="CP99" i="1" s="1"/>
  <c r="CO93" i="1"/>
  <c r="CO99" i="1" s="1"/>
  <c r="CU93" i="1"/>
  <c r="CN93" i="1"/>
  <c r="CM99" i="1"/>
  <c r="CM94" i="1"/>
  <c r="AS92" i="1"/>
  <c r="AU90" i="1"/>
  <c r="CS62" i="1"/>
  <c r="DA6" i="1"/>
  <c r="BZ50" i="1"/>
  <c r="CH46" i="1"/>
  <c r="CU78" i="1"/>
  <c r="CU80" i="1" s="1"/>
  <c r="CU82" i="1" s="1"/>
  <c r="CM82" i="1"/>
  <c r="CI93" i="1"/>
  <c r="CI99" i="1" s="1"/>
  <c r="CF99" i="1"/>
  <c r="CF92" i="1"/>
  <c r="CG47" i="1"/>
  <c r="CA47" i="1"/>
  <c r="BP66" i="1"/>
  <c r="BH70" i="1"/>
  <c r="AM86" i="1"/>
  <c r="AJ88" i="1"/>
  <c r="AR84" i="1"/>
  <c r="AR96" i="1" s="1"/>
  <c r="CU72" i="1"/>
  <c r="CU74" i="1" s="1"/>
  <c r="CU76" i="1" s="1"/>
  <c r="CM76" i="1"/>
  <c r="CM46" i="1"/>
  <c r="CE50" i="1"/>
  <c r="CC47" i="1"/>
  <c r="CC49" i="1"/>
  <c r="DA16" i="1" l="1"/>
  <c r="CS72" i="1"/>
  <c r="CH76" i="1"/>
  <c r="CP72" i="1"/>
  <c r="CP74" i="1" s="1"/>
  <c r="CQ49" i="1"/>
  <c r="CV49" i="1"/>
  <c r="CY49" i="1" s="1"/>
  <c r="BC80" i="1"/>
  <c r="BC82" i="1" s="1"/>
  <c r="BH78" i="1"/>
  <c r="AZ82" i="1"/>
  <c r="AM88" i="1"/>
  <c r="AM98" i="1"/>
  <c r="AM100" i="1" s="1"/>
  <c r="CQ93" i="1"/>
  <c r="CQ99" i="1" s="1"/>
  <c r="CN99" i="1"/>
  <c r="DA34" i="1"/>
  <c r="CS90" i="1"/>
  <c r="BP68" i="1"/>
  <c r="CN90" i="1"/>
  <c r="CF94" i="1"/>
  <c r="CP46" i="1"/>
  <c r="CH50" i="1"/>
  <c r="AS94" i="1"/>
  <c r="BA90" i="1"/>
  <c r="AU92" i="1"/>
  <c r="AU94" i="1" s="1"/>
  <c r="CV93" i="1"/>
  <c r="CW93" i="1"/>
  <c r="CW99" i="1" s="1"/>
  <c r="CX93" i="1"/>
  <c r="CX99" i="1" s="1"/>
  <c r="CU99" i="1"/>
  <c r="CU94" i="1"/>
  <c r="CG46" i="1"/>
  <c r="BY50" i="1"/>
  <c r="CA46" i="1"/>
  <c r="CA50" i="1" s="1"/>
  <c r="CQ48" i="1"/>
  <c r="CV48" i="1"/>
  <c r="CN50" i="1"/>
  <c r="CP94" i="1"/>
  <c r="AY66" i="1"/>
  <c r="AQ98" i="1"/>
  <c r="AQ100" i="1" s="1"/>
  <c r="AQ70" i="1"/>
  <c r="AS98" i="1"/>
  <c r="AS100" i="1" s="1"/>
  <c r="CO82" i="1"/>
  <c r="CW78" i="1"/>
  <c r="CW80" i="1" s="1"/>
  <c r="CW82" i="1" s="1"/>
  <c r="AU70" i="1"/>
  <c r="CM50" i="1"/>
  <c r="CU46" i="1"/>
  <c r="CK47" i="1"/>
  <c r="CK49" i="1"/>
  <c r="AR86" i="1"/>
  <c r="AU84" i="1"/>
  <c r="AU96" i="1" s="1"/>
  <c r="CO47" i="1"/>
  <c r="CI47" i="1"/>
  <c r="AR76" i="1"/>
  <c r="AZ72" i="1"/>
  <c r="AU74" i="1"/>
  <c r="AU76" i="1" s="1"/>
  <c r="CW72" i="1"/>
  <c r="CW74" i="1" s="1"/>
  <c r="CW76" i="1" s="1"/>
  <c r="CO76" i="1"/>
  <c r="CS84" i="1"/>
  <c r="DA28" i="1"/>
  <c r="BA68" i="1"/>
  <c r="BA96" i="1"/>
  <c r="BC66" i="1"/>
  <c r="BB98" i="1"/>
  <c r="BB100" i="1" s="1"/>
  <c r="BJ66" i="1"/>
  <c r="BB70" i="1"/>
  <c r="AU86" i="1" l="1"/>
  <c r="AR88" i="1"/>
  <c r="AZ84" i="1"/>
  <c r="CY93" i="1"/>
  <c r="CY99" i="1" s="1"/>
  <c r="CV99" i="1"/>
  <c r="CP50" i="1"/>
  <c r="CX46" i="1"/>
  <c r="CX50" i="1" s="1"/>
  <c r="BJ68" i="1"/>
  <c r="BJ96" i="1"/>
  <c r="BA70" i="1"/>
  <c r="BI66" i="1"/>
  <c r="BC68" i="1"/>
  <c r="AY96" i="1"/>
  <c r="AY68" i="1"/>
  <c r="AR98" i="1"/>
  <c r="AR100" i="1" s="1"/>
  <c r="CW47" i="1"/>
  <c r="CY47" i="1" s="1"/>
  <c r="CQ47" i="1"/>
  <c r="BA92" i="1"/>
  <c r="BA98" i="1" s="1"/>
  <c r="BA100" i="1" s="1"/>
  <c r="BC90" i="1"/>
  <c r="CX94" i="1"/>
  <c r="BH80" i="1"/>
  <c r="BK78" i="1"/>
  <c r="CP76" i="1"/>
  <c r="CX72" i="1"/>
  <c r="CX74" i="1" s="1"/>
  <c r="CX76" i="1" s="1"/>
  <c r="AZ74" i="1"/>
  <c r="BC72" i="1"/>
  <c r="AZ96" i="1"/>
  <c r="CU50" i="1"/>
  <c r="CS47" i="1"/>
  <c r="CS49" i="1"/>
  <c r="CY48" i="1"/>
  <c r="CV50" i="1"/>
  <c r="CO46" i="1"/>
  <c r="CG50" i="1"/>
  <c r="CI46" i="1"/>
  <c r="CI50" i="1" s="1"/>
  <c r="CN92" i="1"/>
  <c r="BP70" i="1"/>
  <c r="BX66" i="1"/>
  <c r="BI68" i="1" l="1"/>
  <c r="BK66" i="1"/>
  <c r="BJ98" i="1"/>
  <c r="BJ100" i="1" s="1"/>
  <c r="BR66" i="1"/>
  <c r="BJ70" i="1"/>
  <c r="AZ86" i="1"/>
  <c r="BC84" i="1"/>
  <c r="BC96" i="1" s="1"/>
  <c r="BA94" i="1"/>
  <c r="BI90" i="1"/>
  <c r="BC92" i="1"/>
  <c r="BC94" i="1" s="1"/>
  <c r="BX68" i="1"/>
  <c r="CW46" i="1"/>
  <c r="CO50" i="1"/>
  <c r="CQ46" i="1"/>
  <c r="CQ50" i="1" s="1"/>
  <c r="BC74" i="1"/>
  <c r="BC76" i="1" s="1"/>
  <c r="AZ76" i="1"/>
  <c r="BH72" i="1"/>
  <c r="BH82" i="1"/>
  <c r="BP78" i="1"/>
  <c r="BK80" i="1"/>
  <c r="BK82" i="1" s="1"/>
  <c r="AY70" i="1"/>
  <c r="BG66" i="1"/>
  <c r="AY98" i="1"/>
  <c r="AY100" i="1" s="1"/>
  <c r="CN94" i="1"/>
  <c r="CV90" i="1"/>
  <c r="BC70" i="1"/>
  <c r="AU88" i="1"/>
  <c r="AU98" i="1"/>
  <c r="AU100" i="1" s="1"/>
  <c r="CV92" i="1" l="1"/>
  <c r="BG96" i="1"/>
  <c r="BG68" i="1"/>
  <c r="BI92" i="1"/>
  <c r="BK90" i="1"/>
  <c r="BI98" i="1"/>
  <c r="BI100" i="1" s="1"/>
  <c r="BQ66" i="1"/>
  <c r="BI70" i="1"/>
  <c r="BK68" i="1"/>
  <c r="BS78" i="1"/>
  <c r="BP80" i="1"/>
  <c r="CW50" i="1"/>
  <c r="CY46" i="1"/>
  <c r="CY50" i="1" s="1"/>
  <c r="AZ88" i="1"/>
  <c r="BC86" i="1"/>
  <c r="BH84" i="1"/>
  <c r="AZ98" i="1"/>
  <c r="AZ100" i="1" s="1"/>
  <c r="BX70" i="1"/>
  <c r="CF66" i="1"/>
  <c r="BR68" i="1"/>
  <c r="BR96" i="1"/>
  <c r="BI96" i="1"/>
  <c r="BH74" i="1"/>
  <c r="BK72" i="1"/>
  <c r="BH96" i="1"/>
  <c r="BR70" i="1" l="1"/>
  <c r="BZ66" i="1"/>
  <c r="BR98" i="1"/>
  <c r="BR100" i="1" s="1"/>
  <c r="BC88" i="1"/>
  <c r="BC98" i="1"/>
  <c r="BC100" i="1" s="1"/>
  <c r="BQ68" i="1"/>
  <c r="BS66" i="1"/>
  <c r="BO66" i="1"/>
  <c r="BG98" i="1"/>
  <c r="BG100" i="1" s="1"/>
  <c r="BG70" i="1"/>
  <c r="BP72" i="1"/>
  <c r="BK74" i="1"/>
  <c r="BK76" i="1" s="1"/>
  <c r="BH76" i="1"/>
  <c r="BH98" i="1"/>
  <c r="BH100" i="1" s="1"/>
  <c r="CF68" i="1"/>
  <c r="BS80" i="1"/>
  <c r="BS82" i="1" s="1"/>
  <c r="BX78" i="1"/>
  <c r="BP82" i="1"/>
  <c r="BK70" i="1"/>
  <c r="BK84" i="1"/>
  <c r="BK96" i="1" s="1"/>
  <c r="BH86" i="1"/>
  <c r="BI94" i="1"/>
  <c r="BQ90" i="1"/>
  <c r="BQ96" i="1" s="1"/>
  <c r="BK92" i="1"/>
  <c r="BK94" i="1" s="1"/>
  <c r="CV94" i="1"/>
  <c r="BQ98" i="1" l="1"/>
  <c r="BQ100" i="1" s="1"/>
  <c r="BQ70" i="1"/>
  <c r="BY66" i="1"/>
  <c r="BS68" i="1"/>
  <c r="BZ96" i="1"/>
  <c r="BZ68" i="1"/>
  <c r="BQ92" i="1"/>
  <c r="BS90" i="1"/>
  <c r="BK86" i="1"/>
  <c r="BH88" i="1"/>
  <c r="BP84" i="1"/>
  <c r="CF70" i="1"/>
  <c r="CN66" i="1"/>
  <c r="BO68" i="1"/>
  <c r="BO96" i="1"/>
  <c r="CA78" i="1"/>
  <c r="BX80" i="1"/>
  <c r="BP74" i="1"/>
  <c r="BS72" i="1"/>
  <c r="BP96" i="1"/>
  <c r="BS74" i="1" l="1"/>
  <c r="BS76" i="1" s="1"/>
  <c r="BX72" i="1"/>
  <c r="BP76" i="1"/>
  <c r="BO70" i="1"/>
  <c r="BW66" i="1"/>
  <c r="BO98" i="1"/>
  <c r="BO100" i="1" s="1"/>
  <c r="BX82" i="1"/>
  <c r="CF78" i="1"/>
  <c r="CA80" i="1"/>
  <c r="CA82" i="1" s="1"/>
  <c r="BS84" i="1"/>
  <c r="BS96" i="1" s="1"/>
  <c r="BP86" i="1"/>
  <c r="BY90" i="1"/>
  <c r="BQ94" i="1"/>
  <c r="BS92" i="1"/>
  <c r="BS94" i="1" s="1"/>
  <c r="BY68" i="1"/>
  <c r="BY96" i="1"/>
  <c r="CA66" i="1"/>
  <c r="BS70" i="1"/>
  <c r="CN68" i="1"/>
  <c r="BZ70" i="1"/>
  <c r="CH66" i="1"/>
  <c r="BZ98" i="1"/>
  <c r="BZ100" i="1" s="1"/>
  <c r="BK88" i="1"/>
  <c r="BK98" i="1"/>
  <c r="BK100" i="1" s="1"/>
  <c r="BW96" i="1" l="1"/>
  <c r="BW68" i="1"/>
  <c r="BX74" i="1"/>
  <c r="CA72" i="1"/>
  <c r="CH68" i="1"/>
  <c r="CH96" i="1"/>
  <c r="CN70" i="1"/>
  <c r="CV66" i="1"/>
  <c r="BY92" i="1"/>
  <c r="CA90" i="1"/>
  <c r="CF80" i="1"/>
  <c r="CI78" i="1"/>
  <c r="BY70" i="1"/>
  <c r="BY98" i="1"/>
  <c r="BY100" i="1" s="1"/>
  <c r="CG66" i="1"/>
  <c r="CA68" i="1"/>
  <c r="BP88" i="1"/>
  <c r="BX84" i="1"/>
  <c r="BS86" i="1"/>
  <c r="BP98" i="1"/>
  <c r="BP100" i="1" s="1"/>
  <c r="CF72" i="1" l="1"/>
  <c r="CA74" i="1"/>
  <c r="CA76" i="1" s="1"/>
  <c r="BX76" i="1"/>
  <c r="BX98" i="1"/>
  <c r="BX100" i="1" s="1"/>
  <c r="BS88" i="1"/>
  <c r="BS98" i="1"/>
  <c r="BS100" i="1" s="1"/>
  <c r="CG68" i="1"/>
  <c r="CI66" i="1"/>
  <c r="CI80" i="1"/>
  <c r="CI82" i="1" s="1"/>
  <c r="CF82" i="1"/>
  <c r="CN78" i="1"/>
  <c r="CH70" i="1"/>
  <c r="CP66" i="1"/>
  <c r="CH98" i="1"/>
  <c r="CH100" i="1" s="1"/>
  <c r="BW98" i="1"/>
  <c r="BW100" i="1" s="1"/>
  <c r="BW70" i="1"/>
  <c r="CE66" i="1"/>
  <c r="CA70" i="1"/>
  <c r="BX86" i="1"/>
  <c r="CA84" i="1"/>
  <c r="CA96" i="1" s="1"/>
  <c r="BX96" i="1"/>
  <c r="CV68" i="1"/>
  <c r="BY94" i="1"/>
  <c r="CG90" i="1"/>
  <c r="CG96" i="1" s="1"/>
  <c r="CA92" i="1"/>
  <c r="CA94" i="1" s="1"/>
  <c r="CE68" i="1" l="1"/>
  <c r="CE96" i="1"/>
  <c r="CP96" i="1"/>
  <c r="CP68" i="1"/>
  <c r="CF84" i="1"/>
  <c r="BX88" i="1"/>
  <c r="CA86" i="1"/>
  <c r="CI72" i="1"/>
  <c r="CF74" i="1"/>
  <c r="CF96" i="1"/>
  <c r="CG92" i="1"/>
  <c r="CI90" i="1"/>
  <c r="CV70" i="1"/>
  <c r="CQ78" i="1"/>
  <c r="CN80" i="1"/>
  <c r="CO66" i="1"/>
  <c r="CG98" i="1"/>
  <c r="CG100" i="1" s="1"/>
  <c r="CG70" i="1"/>
  <c r="CI68" i="1"/>
  <c r="CA88" i="1" l="1"/>
  <c r="CA98" i="1"/>
  <c r="CA100" i="1" s="1"/>
  <c r="CX66" i="1"/>
  <c r="CP70" i="1"/>
  <c r="CP98" i="1"/>
  <c r="CP100" i="1" s="1"/>
  <c r="CO68" i="1"/>
  <c r="CQ66" i="1"/>
  <c r="CI70" i="1"/>
  <c r="CV78" i="1"/>
  <c r="CQ80" i="1"/>
  <c r="CQ82" i="1" s="1"/>
  <c r="CN82" i="1"/>
  <c r="CF76" i="1"/>
  <c r="CI74" i="1"/>
  <c r="CI76" i="1" s="1"/>
  <c r="CN72" i="1"/>
  <c r="CO90" i="1"/>
  <c r="CO96" i="1" s="1"/>
  <c r="CG94" i="1"/>
  <c r="CI92" i="1"/>
  <c r="CI94" i="1" s="1"/>
  <c r="CF86" i="1"/>
  <c r="CI84" i="1"/>
  <c r="CI96" i="1" s="1"/>
  <c r="CE70" i="1"/>
  <c r="CE98" i="1"/>
  <c r="CE100" i="1" s="1"/>
  <c r="CM66" i="1"/>
  <c r="CN74" i="1" l="1"/>
  <c r="CQ72" i="1"/>
  <c r="CV80" i="1"/>
  <c r="CY78" i="1"/>
  <c r="CX68" i="1"/>
  <c r="CX96" i="1"/>
  <c r="CM96" i="1"/>
  <c r="CM68" i="1"/>
  <c r="CI86" i="1"/>
  <c r="CN84" i="1"/>
  <c r="CN96" i="1" s="1"/>
  <c r="CF88" i="1"/>
  <c r="CO92" i="1"/>
  <c r="CQ90" i="1"/>
  <c r="CO70" i="1"/>
  <c r="CW66" i="1"/>
  <c r="CO98" i="1"/>
  <c r="CO100" i="1" s="1"/>
  <c r="CQ68" i="1"/>
  <c r="CF98" i="1"/>
  <c r="CF100" i="1" s="1"/>
  <c r="CQ70" i="1" l="1"/>
  <c r="CI88" i="1"/>
  <c r="CI98" i="1"/>
  <c r="CI100" i="1" s="1"/>
  <c r="CX98" i="1"/>
  <c r="CX100" i="1" s="1"/>
  <c r="CX70" i="1"/>
  <c r="CN86" i="1"/>
  <c r="CQ84" i="1"/>
  <c r="CQ96" i="1" s="1"/>
  <c r="CO94" i="1"/>
  <c r="CW90" i="1"/>
  <c r="CQ92" i="1"/>
  <c r="CQ94" i="1" s="1"/>
  <c r="CM98" i="1"/>
  <c r="CM100" i="1" s="1"/>
  <c r="CU66" i="1"/>
  <c r="CM70" i="1"/>
  <c r="CW96" i="1"/>
  <c r="CW68" i="1"/>
  <c r="CY66" i="1"/>
  <c r="CV82" i="1"/>
  <c r="CY80" i="1"/>
  <c r="CY82" i="1" s="1"/>
  <c r="CQ74" i="1"/>
  <c r="CQ76" i="1" s="1"/>
  <c r="CN76" i="1"/>
  <c r="CV72" i="1"/>
  <c r="CN98" i="1"/>
  <c r="CN100" i="1" s="1"/>
  <c r="CW70" i="1" l="1"/>
  <c r="CY68" i="1"/>
  <c r="CQ98" i="1"/>
  <c r="CQ100" i="1" s="1"/>
  <c r="CN88" i="1"/>
  <c r="CQ86" i="1"/>
  <c r="CQ88" i="1" s="1"/>
  <c r="CV84" i="1"/>
  <c r="CY72" i="1"/>
  <c r="CV74" i="1"/>
  <c r="CV96" i="1"/>
  <c r="CW92" i="1"/>
  <c r="CW98" i="1" s="1"/>
  <c r="CW100" i="1" s="1"/>
  <c r="CY90" i="1"/>
  <c r="CU68" i="1"/>
  <c r="CU96" i="1"/>
  <c r="CW94" i="1" l="1"/>
  <c r="CY92" i="1"/>
  <c r="CY94" i="1" s="1"/>
  <c r="CY84" i="1"/>
  <c r="CY96" i="1" s="1"/>
  <c r="CV86" i="1"/>
  <c r="CY70" i="1"/>
  <c r="CU98" i="1"/>
  <c r="CU100" i="1" s="1"/>
  <c r="CU70" i="1"/>
  <c r="CV76" i="1"/>
  <c r="CY74" i="1"/>
  <c r="CY76" i="1" s="1"/>
  <c r="CV98" i="1"/>
  <c r="CV100" i="1" s="1"/>
  <c r="CV88" i="1" l="1"/>
  <c r="CY86" i="1"/>
  <c r="CY88" i="1" l="1"/>
  <c r="CY98" i="1"/>
  <c r="CY100" i="1" s="1"/>
</calcChain>
</file>

<file path=xl/sharedStrings.xml><?xml version="1.0" encoding="utf-8"?>
<sst xmlns="http://schemas.openxmlformats.org/spreadsheetml/2006/main" count="1187" uniqueCount="65">
  <si>
    <t>Invoice # 1</t>
  </si>
  <si>
    <t>Invoice # 2</t>
  </si>
  <si>
    <t>Invoice # 3</t>
  </si>
  <si>
    <t>Invoice # 4</t>
  </si>
  <si>
    <t>Invoice # 5</t>
  </si>
  <si>
    <t>Invoice # 6</t>
  </si>
  <si>
    <t>Invoice # 7</t>
  </si>
  <si>
    <t>Invoice # 8</t>
  </si>
  <si>
    <t>Invoice # 9</t>
  </si>
  <si>
    <t>Invoice # 10</t>
  </si>
  <si>
    <t>Invoice # 11</t>
  </si>
  <si>
    <t>Invoice # 12</t>
  </si>
  <si>
    <t>Category</t>
  </si>
  <si>
    <t>Cost Category</t>
  </si>
  <si>
    <t>Total</t>
  </si>
  <si>
    <t>OH Federal</t>
  </si>
  <si>
    <t>OH State</t>
  </si>
  <si>
    <t>OH Local</t>
  </si>
  <si>
    <t>Fed - State
Total</t>
  </si>
  <si>
    <t>Grand
Total</t>
  </si>
  <si>
    <t>SRP</t>
  </si>
  <si>
    <t>Direct Labor</t>
  </si>
  <si>
    <t>Fringe Benefits</t>
  </si>
  <si>
    <t>Other Direct</t>
  </si>
  <si>
    <t>Indirect</t>
  </si>
  <si>
    <t>TIP</t>
  </si>
  <si>
    <t>SUR</t>
  </si>
  <si>
    <t>LRP</t>
  </si>
  <si>
    <t>TOTAL</t>
  </si>
  <si>
    <t>FY TOTAL</t>
  </si>
  <si>
    <t>NOTES:</t>
  </si>
  <si>
    <t>MPO AGENCY NAME</t>
  </si>
  <si>
    <t>FY 2011</t>
  </si>
  <si>
    <t>PID # 99999 - CONSOLIDATED PLANNING GRANT</t>
  </si>
  <si>
    <t>JULY 2010</t>
  </si>
  <si>
    <t>AUGUST 2010</t>
  </si>
  <si>
    <t>SEPTEMBER 2010</t>
  </si>
  <si>
    <t>OCTOBER 2010</t>
  </si>
  <si>
    <t>NOVEMBER 2010</t>
  </si>
  <si>
    <t>DECEMBER 2010</t>
  </si>
  <si>
    <t>JANUARY 2011</t>
  </si>
  <si>
    <t>FEBRUARY 2011</t>
  </si>
  <si>
    <t>MARCH 2011</t>
  </si>
  <si>
    <t>APRIL 2010</t>
  </si>
  <si>
    <t>MAY 2011</t>
  </si>
  <si>
    <t>JUNE 2011</t>
  </si>
  <si>
    <t>Invoice # 13</t>
  </si>
  <si>
    <t>CAP YEAR END RECONCILIATION</t>
  </si>
  <si>
    <t>601</t>
  </si>
  <si>
    <t>602</t>
  </si>
  <si>
    <t>605</t>
  </si>
  <si>
    <t>610</t>
  </si>
  <si>
    <t>697</t>
  </si>
  <si>
    <t>TRANS ADMIN</t>
  </si>
  <si>
    <t>ANNUAL TOTALS</t>
  </si>
  <si>
    <t>DISTRIBUTION OF COSTS CLAIMED / CURRENT PERIOD COST REPORT</t>
  </si>
  <si>
    <t>PROGRAM FINANCIAL STATUS REPORT / CUMULATIVE COST REPORT</t>
  </si>
  <si>
    <t>Previous Costs</t>
  </si>
  <si>
    <t>Costs This Period</t>
  </si>
  <si>
    <t>Costs To Date</t>
  </si>
  <si>
    <t>Budgeted Amount</t>
  </si>
  <si>
    <t>% Expended To Date</t>
  </si>
  <si>
    <t>Project
To
Date
Totals</t>
  </si>
  <si>
    <t>FISCAL YEAR</t>
  </si>
  <si>
    <t>Base for Indirect Cost Rate is = Direct Labor + Direct Labor Fringe Benefits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</si>
</sst>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</numFmts>
  <fonts count="20" x14ac:knownFonts="1"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8"/>
      <color indexed="10"/>
      <name val="Arial"/>
      <family val="2"/>
    </font>
    <font>
      <b/>
      <sz val="8"/>
      <color indexed="12"/>
      <name val="Arial"/>
      <family val="2"/>
    </font>
    <font>
      <b/>
      <sz val="8"/>
      <name val="Marlett"/>
      <charset val="2"/>
    </font>
    <font>
      <b/>
      <i/>
      <sz val="8"/>
      <name val="Arial"/>
      <family val="2"/>
    </font>
    <font>
      <b/>
      <sz val="9"/>
      <color indexed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8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1" fillId="0" borderId="0" xfId="3"/>
    <xf numFmtId="1" fontId="3" fillId="0" borderId="0" xfId="3" applyNumberFormat="1" applyFont="1" applyAlignment="1">
      <alignment horizontal="center"/>
    </xf>
    <xf numFmtId="0" fontId="4" fillId="0" borderId="0" xfId="3" applyFont="1"/>
    <xf numFmtId="43" fontId="2" fillId="0" borderId="0" xfId="1" applyFont="1"/>
    <xf numFmtId="1" fontId="2" fillId="0" borderId="0" xfId="3" applyNumberFormat="1" applyFont="1" applyBorder="1" applyAlignment="1">
      <alignment horizontal="center"/>
    </xf>
    <xf numFmtId="0" fontId="2" fillId="0" borderId="0" xfId="3" applyFont="1" applyBorder="1"/>
    <xf numFmtId="43" fontId="2" fillId="0" borderId="0" xfId="1" applyFont="1" applyBorder="1"/>
    <xf numFmtId="0" fontId="1" fillId="0" borderId="0" xfId="3" applyBorder="1"/>
    <xf numFmtId="43" fontId="6" fillId="0" borderId="1" xfId="1" applyFont="1" applyFill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4" fillId="0" borderId="0" xfId="3" applyFont="1" applyBorder="1" applyAlignment="1">
      <alignment vertical="center"/>
    </xf>
    <xf numFmtId="43" fontId="3" fillId="0" borderId="0" xfId="1" applyFont="1" applyBorder="1" applyAlignment="1">
      <alignment horizontal="center" vertical="center" wrapText="1"/>
    </xf>
    <xf numFmtId="0" fontId="4" fillId="0" borderId="0" xfId="3" applyFont="1" applyBorder="1" applyAlignment="1"/>
    <xf numFmtId="10" fontId="6" fillId="0" borderId="1" xfId="5" applyNumberFormat="1" applyFont="1" applyFill="1" applyBorder="1" applyAlignment="1">
      <alignment horizontal="center" vertical="center" wrapText="1"/>
    </xf>
    <xf numFmtId="10" fontId="3" fillId="0" borderId="1" xfId="5" applyNumberFormat="1" applyFont="1" applyBorder="1" applyAlignment="1">
      <alignment horizontal="center" vertical="center" wrapText="1"/>
    </xf>
    <xf numFmtId="1" fontId="5" fillId="0" borderId="0" xfId="3" applyNumberFormat="1" applyFont="1" applyBorder="1" applyAlignment="1">
      <alignment horizontal="left"/>
    </xf>
    <xf numFmtId="0" fontId="2" fillId="0" borderId="0" xfId="3" applyFont="1"/>
    <xf numFmtId="0" fontId="6" fillId="0" borderId="0" xfId="3" applyFont="1" applyFill="1" applyBorder="1"/>
    <xf numFmtId="164" fontId="6" fillId="0" borderId="0" xfId="5" applyNumberFormat="1" applyFont="1" applyFill="1" applyBorder="1"/>
    <xf numFmtId="1" fontId="6" fillId="0" borderId="0" xfId="3" applyNumberFormat="1" applyFont="1" applyBorder="1" applyAlignment="1">
      <alignment horizontal="left"/>
    </xf>
    <xf numFmtId="43" fontId="2" fillId="0" borderId="0" xfId="1" applyFont="1" applyFill="1" applyBorder="1"/>
    <xf numFmtId="43" fontId="2" fillId="0" borderId="0" xfId="3" applyNumberFormat="1" applyFont="1" applyBorder="1"/>
    <xf numFmtId="49" fontId="3" fillId="0" borderId="0" xfId="3" applyNumberFormat="1" applyFont="1" applyBorder="1" applyAlignment="1">
      <alignment horizontal="center"/>
    </xf>
    <xf numFmtId="14" fontId="2" fillId="0" borderId="0" xfId="3" applyNumberFormat="1" applyFont="1" applyBorder="1"/>
    <xf numFmtId="43" fontId="2" fillId="2" borderId="0" xfId="1" applyFont="1" applyFill="1" applyBorder="1"/>
    <xf numFmtId="49" fontId="6" fillId="0" borderId="0" xfId="3" applyNumberFormat="1" applyFont="1" applyBorder="1" applyAlignment="1">
      <alignment horizontal="center"/>
    </xf>
    <xf numFmtId="10" fontId="2" fillId="0" borderId="0" xfId="5" applyNumberFormat="1" applyFont="1" applyBorder="1" applyAlignment="1">
      <alignment horizontal="center"/>
    </xf>
    <xf numFmtId="10" fontId="2" fillId="0" borderId="0" xfId="3" applyNumberFormat="1" applyFont="1" applyBorder="1" applyAlignment="1">
      <alignment horizontal="center"/>
    </xf>
    <xf numFmtId="1" fontId="7" fillId="0" borderId="2" xfId="3" applyNumberFormat="1" applyFont="1" applyBorder="1" applyAlignment="1">
      <alignment horizontal="center"/>
    </xf>
    <xf numFmtId="0" fontId="2" fillId="0" borderId="2" xfId="3" applyFont="1" applyFill="1" applyBorder="1"/>
    <xf numFmtId="43" fontId="2" fillId="0" borderId="2" xfId="1" applyFont="1" applyFill="1" applyBorder="1"/>
    <xf numFmtId="0" fontId="2" fillId="0" borderId="0" xfId="3" applyFont="1" applyFill="1" applyBorder="1"/>
    <xf numFmtId="1" fontId="3" fillId="0" borderId="0" xfId="3" applyNumberFormat="1" applyFont="1" applyBorder="1" applyAlignment="1">
      <alignment horizontal="center" wrapText="1"/>
    </xf>
    <xf numFmtId="10" fontId="1" fillId="0" borderId="0" xfId="5" applyNumberFormat="1" applyFont="1"/>
    <xf numFmtId="1" fontId="2" fillId="0" borderId="0" xfId="3" applyNumberFormat="1" applyFont="1" applyAlignment="1">
      <alignment horizontal="center"/>
    </xf>
    <xf numFmtId="1" fontId="3" fillId="0" borderId="0" xfId="3" applyNumberFormat="1" applyFont="1" applyBorder="1" applyAlignment="1">
      <alignment horizontal="center"/>
    </xf>
    <xf numFmtId="1" fontId="2" fillId="0" borderId="0" xfId="3" applyNumberFormat="1" applyFont="1" applyFill="1" applyBorder="1" applyAlignment="1">
      <alignment horizontal="center"/>
    </xf>
    <xf numFmtId="14" fontId="2" fillId="0" borderId="0" xfId="3" applyNumberFormat="1" applyFont="1" applyFill="1" applyBorder="1"/>
    <xf numFmtId="10" fontId="3" fillId="0" borderId="0" xfId="5" applyNumberFormat="1" applyFont="1" applyFill="1" applyBorder="1" applyAlignment="1">
      <alignment horizontal="center"/>
    </xf>
    <xf numFmtId="0" fontId="8" fillId="0" borderId="0" xfId="3" applyFont="1" applyFill="1" applyBorder="1"/>
    <xf numFmtId="10" fontId="9" fillId="0" borderId="0" xfId="5" applyNumberFormat="1" applyFont="1" applyFill="1" applyBorder="1" applyAlignment="1">
      <alignment horizontal="left"/>
    </xf>
    <xf numFmtId="0" fontId="10" fillId="0" borderId="0" xfId="3" applyFont="1" applyFill="1" applyBorder="1"/>
    <xf numFmtId="43" fontId="10" fillId="0" borderId="0" xfId="1" applyFont="1" applyFill="1" applyBorder="1"/>
    <xf numFmtId="43" fontId="11" fillId="0" borderId="0" xfId="1" applyFont="1" applyFill="1" applyBorder="1"/>
    <xf numFmtId="44" fontId="9" fillId="0" borderId="0" xfId="2" applyFont="1" applyFill="1" applyBorder="1"/>
    <xf numFmtId="1" fontId="2" fillId="0" borderId="2" xfId="3" applyNumberFormat="1" applyFont="1" applyBorder="1" applyAlignment="1">
      <alignment horizontal="center"/>
    </xf>
    <xf numFmtId="0" fontId="12" fillId="0" borderId="0" xfId="3" applyFont="1"/>
    <xf numFmtId="1" fontId="4" fillId="0" borderId="0" xfId="3" applyNumberFormat="1" applyFont="1" applyAlignment="1">
      <alignment horizontal="center"/>
    </xf>
    <xf numFmtId="0" fontId="13" fillId="0" borderId="0" xfId="0" applyFont="1"/>
    <xf numFmtId="0" fontId="13" fillId="0" borderId="0" xfId="3" applyFont="1"/>
    <xf numFmtId="49" fontId="13" fillId="0" borderId="0" xfId="3" applyNumberFormat="1" applyFont="1"/>
    <xf numFmtId="49" fontId="2" fillId="0" borderId="0" xfId="1" applyNumberFormat="1" applyFont="1"/>
    <xf numFmtId="49" fontId="13" fillId="0" borderId="0" xfId="0" applyNumberFormat="1" applyFont="1"/>
    <xf numFmtId="0" fontId="13" fillId="0" borderId="0" xfId="3" applyFont="1" applyBorder="1"/>
    <xf numFmtId="1" fontId="3" fillId="0" borderId="0" xfId="3" applyNumberFormat="1" applyFont="1" applyAlignment="1">
      <alignment horizontal="left"/>
    </xf>
    <xf numFmtId="0" fontId="2" fillId="0" borderId="0" xfId="3" applyFont="1" applyAlignment="1">
      <alignment horizontal="left"/>
    </xf>
    <xf numFmtId="43" fontId="2" fillId="0" borderId="0" xfId="1" applyFont="1" applyAlignment="1">
      <alignment horizontal="left"/>
    </xf>
    <xf numFmtId="0" fontId="1" fillId="0" borderId="0" xfId="3" applyAlignment="1">
      <alignment horizontal="left"/>
    </xf>
    <xf numFmtId="0" fontId="0" fillId="0" borderId="0" xfId="0" applyAlignment="1">
      <alignment horizontal="left"/>
    </xf>
    <xf numFmtId="1" fontId="3" fillId="0" borderId="0" xfId="3" applyNumberFormat="1" applyFont="1" applyFill="1" applyBorder="1" applyAlignment="1">
      <alignment horizontal="center"/>
    </xf>
    <xf numFmtId="0" fontId="3" fillId="0" borderId="0" xfId="3" applyFont="1" applyFill="1" applyBorder="1"/>
    <xf numFmtId="43" fontId="3" fillId="0" borderId="0" xfId="1" applyFont="1" applyFill="1" applyBorder="1"/>
    <xf numFmtId="43" fontId="3" fillId="0" borderId="0" xfId="3" applyNumberFormat="1" applyFont="1" applyBorder="1"/>
    <xf numFmtId="0" fontId="0" fillId="0" borderId="0" xfId="0" applyBorder="1"/>
    <xf numFmtId="43" fontId="3" fillId="0" borderId="0" xfId="3" applyNumberFormat="1" applyFont="1" applyBorder="1" applyAlignment="1">
      <alignment horizontal="right"/>
    </xf>
    <xf numFmtId="0" fontId="3" fillId="0" borderId="0" xfId="3" applyFont="1" applyBorder="1" applyAlignment="1">
      <alignment horizontal="right"/>
    </xf>
    <xf numFmtId="0" fontId="3" fillId="0" borderId="0" xfId="3" applyFont="1" applyBorder="1" applyAlignment="1">
      <alignment horizontal="left"/>
    </xf>
    <xf numFmtId="0" fontId="5" fillId="0" borderId="0" xfId="3" applyNumberFormat="1" applyFont="1" applyBorder="1" applyAlignment="1">
      <alignment horizontal="left"/>
    </xf>
    <xf numFmtId="43" fontId="2" fillId="0" borderId="0" xfId="1" applyFont="1" applyFill="1" applyAlignment="1">
      <alignment horizontal="left"/>
    </xf>
    <xf numFmtId="0" fontId="2" fillId="0" borderId="0" xfId="5" applyNumberFormat="1" applyFont="1" applyBorder="1" applyAlignment="1">
      <alignment horizontal="center"/>
    </xf>
    <xf numFmtId="0" fontId="2" fillId="0" borderId="0" xfId="3" applyNumberFormat="1" applyFont="1" applyBorder="1" applyAlignment="1">
      <alignment horizontal="center"/>
    </xf>
    <xf numFmtId="0" fontId="7" fillId="0" borderId="2" xfId="3" applyNumberFormat="1" applyFont="1" applyBorder="1" applyAlignment="1">
      <alignment horizontal="center"/>
    </xf>
    <xf numFmtId="43" fontId="2" fillId="3" borderId="0" xfId="1" applyFont="1" applyFill="1" applyBorder="1"/>
    <xf numFmtId="9" fontId="2" fillId="0" borderId="2" xfId="4" applyFont="1" applyFill="1" applyBorder="1"/>
    <xf numFmtId="9" fontId="2" fillId="0" borderId="2" xfId="4" applyNumberFormat="1" applyFont="1" applyFill="1" applyBorder="1"/>
    <xf numFmtId="0" fontId="0" fillId="4" borderId="0" xfId="0" applyFill="1"/>
    <xf numFmtId="0" fontId="12" fillId="4" borderId="0" xfId="3" applyFont="1" applyFill="1"/>
    <xf numFmtId="1" fontId="16" fillId="0" borderId="0" xfId="3" applyNumberFormat="1" applyFont="1" applyAlignment="1">
      <alignment horizontal="center"/>
    </xf>
    <xf numFmtId="49" fontId="3" fillId="0" borderId="0" xfId="3" applyNumberFormat="1" applyFont="1" applyAlignment="1">
      <alignment horizontal="center"/>
    </xf>
    <xf numFmtId="0" fontId="3" fillId="0" borderId="0" xfId="3" applyNumberFormat="1" applyFont="1" applyAlignment="1">
      <alignment horizontal="center"/>
    </xf>
    <xf numFmtId="0" fontId="17" fillId="0" borderId="0" xfId="3" applyFont="1"/>
    <xf numFmtId="1" fontId="18" fillId="0" borderId="0" xfId="3" applyNumberFormat="1" applyFont="1" applyAlignment="1">
      <alignment horizontal="center"/>
    </xf>
    <xf numFmtId="0" fontId="15" fillId="0" borderId="0" xfId="0" applyFont="1"/>
    <xf numFmtId="43" fontId="3" fillId="0" borderId="0" xfId="1" applyFont="1" applyBorder="1" applyAlignment="1">
      <alignment horizontal="center"/>
    </xf>
    <xf numFmtId="10" fontId="3" fillId="0" borderId="0" xfId="5" applyNumberFormat="1" applyFont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center"/>
    </xf>
    <xf numFmtId="9" fontId="2" fillId="0" borderId="0" xfId="4" applyNumberFormat="1" applyFont="1" applyFill="1" applyBorder="1"/>
    <xf numFmtId="9" fontId="2" fillId="0" borderId="0" xfId="4" applyFont="1" applyFill="1" applyBorder="1"/>
    <xf numFmtId="1" fontId="3" fillId="0" borderId="1" xfId="3" applyNumberFormat="1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1" fontId="19" fillId="0" borderId="0" xfId="3" applyNumberFormat="1" applyFont="1" applyBorder="1" applyAlignment="1">
      <alignment horizontal="center" vertical="center" wrapText="1"/>
    </xf>
    <xf numFmtId="1" fontId="3" fillId="0" borderId="0" xfId="3" applyNumberFormat="1" applyFont="1" applyBorder="1" applyAlignment="1">
      <alignment horizontal="center" vertical="center" wrapText="1"/>
    </xf>
    <xf numFmtId="1" fontId="3" fillId="0" borderId="6" xfId="3" applyNumberFormat="1" applyFont="1" applyBorder="1" applyAlignment="1">
      <alignment horizontal="center" vertical="center" wrapText="1"/>
    </xf>
    <xf numFmtId="1" fontId="4" fillId="0" borderId="0" xfId="3" applyNumberFormat="1" applyFont="1" applyAlignment="1">
      <alignment horizontal="center"/>
    </xf>
    <xf numFmtId="1" fontId="16" fillId="0" borderId="0" xfId="3" applyNumberFormat="1" applyFont="1" applyAlignment="1">
      <alignment horizontal="center"/>
    </xf>
    <xf numFmtId="1" fontId="3" fillId="0" borderId="0" xfId="3" applyNumberFormat="1" applyFont="1" applyAlignment="1">
      <alignment horizontal="center"/>
    </xf>
    <xf numFmtId="49" fontId="3" fillId="0" borderId="0" xfId="3" applyNumberFormat="1" applyFont="1" applyAlignment="1">
      <alignment horizontal="center"/>
    </xf>
    <xf numFmtId="0" fontId="3" fillId="0" borderId="0" xfId="3" applyNumberFormat="1" applyFont="1" applyAlignment="1">
      <alignment horizontal="center"/>
    </xf>
    <xf numFmtId="0" fontId="3" fillId="0" borderId="3" xfId="1" applyNumberFormat="1" applyFont="1" applyBorder="1" applyAlignment="1">
      <alignment horizontal="center"/>
    </xf>
    <xf numFmtId="1" fontId="18" fillId="0" borderId="0" xfId="3" applyNumberFormat="1" applyFont="1" applyAlignment="1">
      <alignment horizontal="center"/>
    </xf>
    <xf numFmtId="43" fontId="3" fillId="0" borderId="3" xfId="1" applyFont="1" applyBorder="1" applyAlignment="1">
      <alignment horizontal="center"/>
    </xf>
    <xf numFmtId="0" fontId="3" fillId="0" borderId="4" xfId="3" applyFont="1" applyFill="1" applyBorder="1" applyAlignment="1">
      <alignment horizontal="center" vertical="center" wrapText="1"/>
    </xf>
    <xf numFmtId="0" fontId="3" fillId="0" borderId="5" xfId="3" applyFont="1" applyFill="1" applyBorder="1" applyAlignment="1">
      <alignment horizontal="center" vertical="center" wrapText="1"/>
    </xf>
    <xf numFmtId="1" fontId="3" fillId="0" borderId="4" xfId="3" applyNumberFormat="1" applyFont="1" applyBorder="1" applyAlignment="1">
      <alignment horizontal="center" vertical="center"/>
    </xf>
    <xf numFmtId="1" fontId="3" fillId="0" borderId="5" xfId="3" applyNumberFormat="1" applyFont="1" applyBorder="1" applyAlignment="1">
      <alignment horizontal="center" vertical="center"/>
    </xf>
    <xf numFmtId="43" fontId="3" fillId="0" borderId="4" xfId="1" applyFont="1" applyFill="1" applyBorder="1" applyAlignment="1">
      <alignment horizontal="center" vertical="center" wrapText="1"/>
    </xf>
    <xf numFmtId="43" fontId="3" fillId="0" borderId="5" xfId="1" applyFont="1" applyFill="1" applyBorder="1" applyAlignment="1">
      <alignment horizontal="center" vertical="center" wrapText="1"/>
    </xf>
  </cellXfs>
  <cellStyles count="6">
    <cellStyle name="Comma 2" xfId="1"/>
    <cellStyle name="Currency 2" xfId="2"/>
    <cellStyle name="Normal" xfId="0" builtinId="0"/>
    <cellStyle name="Normal 2" xfId="3"/>
    <cellStyle name="Percent" xfId="4" builtinId="5"/>
    <cellStyle name="Percent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H101"/>
  <sheetViews>
    <sheetView tabSelected="1" zoomScaleNormal="100" workbookViewId="0">
      <selection sqref="A1:G1"/>
    </sheetView>
  </sheetViews>
  <sheetFormatPr defaultRowHeight="12.75" x14ac:dyDescent="0.2"/>
  <cols>
    <col min="2" max="2" width="16.7109375" customWidth="1"/>
    <col min="3" max="7" width="11.7109375" customWidth="1"/>
    <col min="8" max="8" width="1.7109375" customWidth="1"/>
    <col min="10" max="10" width="16.7109375" customWidth="1"/>
    <col min="11" max="15" width="11.7109375" customWidth="1"/>
    <col min="16" max="16" width="1.7109375" customWidth="1"/>
    <col min="17" max="17" width="9.140625" customWidth="1"/>
    <col min="18" max="18" width="16.7109375" customWidth="1"/>
    <col min="19" max="23" width="11.7109375" customWidth="1"/>
    <col min="24" max="24" width="1.7109375" customWidth="1"/>
    <col min="25" max="25" width="9.140625" customWidth="1"/>
    <col min="26" max="26" width="16.7109375" customWidth="1"/>
    <col min="27" max="31" width="11.7109375" customWidth="1"/>
    <col min="32" max="32" width="1.7109375" customWidth="1"/>
    <col min="33" max="33" width="9.140625" customWidth="1"/>
    <col min="34" max="34" width="16.7109375" customWidth="1"/>
    <col min="35" max="39" width="11.7109375" customWidth="1"/>
    <col min="40" max="40" width="1.7109375" customWidth="1"/>
    <col min="41" max="41" width="9.140625" customWidth="1"/>
    <col min="42" max="42" width="16.7109375" customWidth="1"/>
    <col min="43" max="47" width="11.7109375" customWidth="1"/>
    <col min="48" max="48" width="1.7109375" customWidth="1"/>
    <col min="49" max="49" width="9.140625" customWidth="1"/>
    <col min="50" max="50" width="16.7109375" customWidth="1"/>
    <col min="51" max="55" width="11.7109375" customWidth="1"/>
    <col min="56" max="56" width="1.7109375" customWidth="1"/>
    <col min="57" max="57" width="9.140625" customWidth="1"/>
    <col min="58" max="58" width="16.7109375" customWidth="1"/>
    <col min="59" max="63" width="11.7109375" customWidth="1"/>
    <col min="64" max="64" width="1.7109375" customWidth="1"/>
    <col min="65" max="65" width="9.140625" customWidth="1"/>
    <col min="66" max="66" width="16.7109375" customWidth="1"/>
    <col min="67" max="71" width="11.7109375" customWidth="1"/>
    <col min="72" max="72" width="1.7109375" customWidth="1"/>
    <col min="73" max="73" width="9.140625" customWidth="1"/>
    <col min="74" max="74" width="16.7109375" customWidth="1"/>
    <col min="75" max="79" width="11.7109375" customWidth="1"/>
    <col min="80" max="80" width="1.7109375" customWidth="1"/>
    <col min="81" max="81" width="9.140625" customWidth="1"/>
    <col min="82" max="82" width="16.7109375" customWidth="1"/>
    <col min="83" max="87" width="11.7109375" customWidth="1"/>
    <col min="88" max="88" width="1.7109375" customWidth="1"/>
    <col min="89" max="89" width="9.140625" customWidth="1"/>
    <col min="90" max="90" width="16.7109375" customWidth="1"/>
    <col min="91" max="95" width="11.7109375" customWidth="1"/>
    <col min="96" max="96" width="1.7109375" customWidth="1"/>
    <col min="98" max="98" width="16.7109375" customWidth="1"/>
    <col min="99" max="103" width="11.7109375" customWidth="1"/>
    <col min="104" max="104" width="1.7109375" customWidth="1"/>
    <col min="106" max="106" width="13.28515625" customWidth="1"/>
    <col min="107" max="111" width="11.7109375" customWidth="1"/>
    <col min="112" max="112" width="1.7109375" customWidth="1"/>
  </cols>
  <sheetData>
    <row r="1" spans="1:112" s="49" customFormat="1" x14ac:dyDescent="0.2">
      <c r="A1" s="95" t="s">
        <v>31</v>
      </c>
      <c r="B1" s="95"/>
      <c r="C1" s="95"/>
      <c r="D1" s="95"/>
      <c r="E1" s="95"/>
      <c r="F1" s="95"/>
      <c r="G1" s="95"/>
      <c r="H1" s="3"/>
      <c r="I1" s="95" t="str">
        <f>A1</f>
        <v>MPO AGENCY NAME</v>
      </c>
      <c r="J1" s="95"/>
      <c r="K1" s="95"/>
      <c r="L1" s="95"/>
      <c r="M1" s="95"/>
      <c r="N1" s="95"/>
      <c r="O1" s="95"/>
      <c r="P1" s="48"/>
      <c r="Q1" s="95" t="str">
        <f>I1</f>
        <v>MPO AGENCY NAME</v>
      </c>
      <c r="R1" s="95"/>
      <c r="S1" s="95"/>
      <c r="T1" s="95"/>
      <c r="U1" s="95"/>
      <c r="V1" s="95"/>
      <c r="W1" s="95"/>
      <c r="X1" s="3"/>
      <c r="Y1" s="95" t="str">
        <f>Q1</f>
        <v>MPO AGENCY NAME</v>
      </c>
      <c r="Z1" s="95"/>
      <c r="AA1" s="95"/>
      <c r="AB1" s="95"/>
      <c r="AC1" s="95"/>
      <c r="AD1" s="95"/>
      <c r="AE1" s="95"/>
      <c r="AF1" s="3"/>
      <c r="AG1" s="95" t="str">
        <f>Y1</f>
        <v>MPO AGENCY NAME</v>
      </c>
      <c r="AH1" s="95"/>
      <c r="AI1" s="95"/>
      <c r="AJ1" s="95"/>
      <c r="AK1" s="95"/>
      <c r="AL1" s="95"/>
      <c r="AM1" s="95"/>
      <c r="AN1" s="3"/>
      <c r="AO1" s="95" t="str">
        <f>AG1</f>
        <v>MPO AGENCY NAME</v>
      </c>
      <c r="AP1" s="95"/>
      <c r="AQ1" s="95"/>
      <c r="AR1" s="95"/>
      <c r="AS1" s="95"/>
      <c r="AT1" s="95"/>
      <c r="AU1" s="95"/>
      <c r="AV1" s="3"/>
      <c r="AW1" s="95" t="str">
        <f>AO1</f>
        <v>MPO AGENCY NAME</v>
      </c>
      <c r="AX1" s="95"/>
      <c r="AY1" s="95"/>
      <c r="AZ1" s="95"/>
      <c r="BA1" s="95"/>
      <c r="BB1" s="95"/>
      <c r="BC1" s="95"/>
      <c r="BD1" s="3"/>
      <c r="BE1" s="95" t="str">
        <f>AW1</f>
        <v>MPO AGENCY NAME</v>
      </c>
      <c r="BF1" s="95"/>
      <c r="BG1" s="95"/>
      <c r="BH1" s="95"/>
      <c r="BI1" s="95"/>
      <c r="BJ1" s="95"/>
      <c r="BK1" s="95"/>
      <c r="BL1" s="3"/>
      <c r="BM1" s="95" t="str">
        <f>BE1</f>
        <v>MPO AGENCY NAME</v>
      </c>
      <c r="BN1" s="95"/>
      <c r="BO1" s="95"/>
      <c r="BP1" s="95"/>
      <c r="BQ1" s="95"/>
      <c r="BR1" s="95"/>
      <c r="BS1" s="95"/>
      <c r="BT1" s="3"/>
      <c r="BU1" s="95" t="str">
        <f>BM1</f>
        <v>MPO AGENCY NAME</v>
      </c>
      <c r="BV1" s="95"/>
      <c r="BW1" s="95"/>
      <c r="BX1" s="95"/>
      <c r="BY1" s="95"/>
      <c r="BZ1" s="95"/>
      <c r="CA1" s="95"/>
      <c r="CB1" s="48"/>
      <c r="CC1" s="95" t="str">
        <f>BU1</f>
        <v>MPO AGENCY NAME</v>
      </c>
      <c r="CD1" s="95"/>
      <c r="CE1" s="95"/>
      <c r="CF1" s="95"/>
      <c r="CG1" s="95"/>
      <c r="CH1" s="95"/>
      <c r="CI1" s="95"/>
      <c r="CJ1" s="48"/>
      <c r="CK1" s="95" t="str">
        <f>CC1</f>
        <v>MPO AGENCY NAME</v>
      </c>
      <c r="CL1" s="95"/>
      <c r="CM1" s="95"/>
      <c r="CN1" s="95"/>
      <c r="CO1" s="95"/>
      <c r="CP1" s="95"/>
      <c r="CQ1" s="95"/>
      <c r="CR1" s="3"/>
      <c r="CS1" s="95" t="str">
        <f>CK1</f>
        <v>MPO AGENCY NAME</v>
      </c>
      <c r="CT1" s="95"/>
      <c r="CU1" s="95"/>
      <c r="CV1" s="95"/>
      <c r="CW1" s="95"/>
      <c r="CX1" s="95"/>
      <c r="CY1" s="95"/>
      <c r="CZ1" s="3"/>
      <c r="DA1" s="95" t="str">
        <f>CS1</f>
        <v>MPO AGENCY NAME</v>
      </c>
      <c r="DB1" s="95"/>
      <c r="DC1" s="95"/>
      <c r="DD1" s="95"/>
      <c r="DE1" s="95"/>
      <c r="DF1" s="95"/>
      <c r="DG1" s="95"/>
      <c r="DH1" s="3"/>
    </row>
    <row r="2" spans="1:112" s="83" customFormat="1" x14ac:dyDescent="0.2">
      <c r="A2" s="101" t="s">
        <v>55</v>
      </c>
      <c r="B2" s="101"/>
      <c r="C2" s="101"/>
      <c r="D2" s="101"/>
      <c r="E2" s="101"/>
      <c r="F2" s="101"/>
      <c r="G2" s="101"/>
      <c r="H2" s="81"/>
      <c r="I2" s="101" t="str">
        <f>A2</f>
        <v>DISTRIBUTION OF COSTS CLAIMED / CURRENT PERIOD COST REPORT</v>
      </c>
      <c r="J2" s="101"/>
      <c r="K2" s="101"/>
      <c r="L2" s="101"/>
      <c r="M2" s="101"/>
      <c r="N2" s="101"/>
      <c r="O2" s="101"/>
      <c r="P2" s="82"/>
      <c r="Q2" s="101" t="str">
        <f>I2</f>
        <v>DISTRIBUTION OF COSTS CLAIMED / CURRENT PERIOD COST REPORT</v>
      </c>
      <c r="R2" s="101"/>
      <c r="S2" s="101"/>
      <c r="T2" s="101"/>
      <c r="U2" s="101"/>
      <c r="V2" s="101"/>
      <c r="W2" s="101"/>
      <c r="X2" s="81"/>
      <c r="Y2" s="101" t="str">
        <f>Q2</f>
        <v>DISTRIBUTION OF COSTS CLAIMED / CURRENT PERIOD COST REPORT</v>
      </c>
      <c r="Z2" s="101"/>
      <c r="AA2" s="101"/>
      <c r="AB2" s="101"/>
      <c r="AC2" s="101"/>
      <c r="AD2" s="101"/>
      <c r="AE2" s="101"/>
      <c r="AF2" s="81"/>
      <c r="AG2" s="101" t="str">
        <f>Y2</f>
        <v>DISTRIBUTION OF COSTS CLAIMED / CURRENT PERIOD COST REPORT</v>
      </c>
      <c r="AH2" s="101"/>
      <c r="AI2" s="101"/>
      <c r="AJ2" s="101"/>
      <c r="AK2" s="101"/>
      <c r="AL2" s="101"/>
      <c r="AM2" s="101"/>
      <c r="AN2" s="81"/>
      <c r="AO2" s="101" t="str">
        <f>AG2</f>
        <v>DISTRIBUTION OF COSTS CLAIMED / CURRENT PERIOD COST REPORT</v>
      </c>
      <c r="AP2" s="101"/>
      <c r="AQ2" s="101"/>
      <c r="AR2" s="101"/>
      <c r="AS2" s="101"/>
      <c r="AT2" s="101"/>
      <c r="AU2" s="101"/>
      <c r="AV2" s="81"/>
      <c r="AW2" s="101" t="str">
        <f>AO2</f>
        <v>DISTRIBUTION OF COSTS CLAIMED / CURRENT PERIOD COST REPORT</v>
      </c>
      <c r="AX2" s="101"/>
      <c r="AY2" s="101"/>
      <c r="AZ2" s="101"/>
      <c r="BA2" s="101"/>
      <c r="BB2" s="101"/>
      <c r="BC2" s="101"/>
      <c r="BD2" s="81"/>
      <c r="BE2" s="101" t="str">
        <f>AW2</f>
        <v>DISTRIBUTION OF COSTS CLAIMED / CURRENT PERIOD COST REPORT</v>
      </c>
      <c r="BF2" s="101"/>
      <c r="BG2" s="101"/>
      <c r="BH2" s="101"/>
      <c r="BI2" s="101"/>
      <c r="BJ2" s="101"/>
      <c r="BK2" s="101"/>
      <c r="BL2" s="81"/>
      <c r="BM2" s="101" t="str">
        <f>BE2</f>
        <v>DISTRIBUTION OF COSTS CLAIMED / CURRENT PERIOD COST REPORT</v>
      </c>
      <c r="BN2" s="101"/>
      <c r="BO2" s="101"/>
      <c r="BP2" s="101"/>
      <c r="BQ2" s="101"/>
      <c r="BR2" s="101"/>
      <c r="BS2" s="101"/>
      <c r="BT2" s="81"/>
      <c r="BU2" s="101" t="str">
        <f>BM2</f>
        <v>DISTRIBUTION OF COSTS CLAIMED / CURRENT PERIOD COST REPORT</v>
      </c>
      <c r="BV2" s="101"/>
      <c r="BW2" s="101"/>
      <c r="BX2" s="101"/>
      <c r="BY2" s="101"/>
      <c r="BZ2" s="101"/>
      <c r="CA2" s="101"/>
      <c r="CB2" s="82"/>
      <c r="CC2" s="101" t="str">
        <f>BU2</f>
        <v>DISTRIBUTION OF COSTS CLAIMED / CURRENT PERIOD COST REPORT</v>
      </c>
      <c r="CD2" s="101"/>
      <c r="CE2" s="101"/>
      <c r="CF2" s="101"/>
      <c r="CG2" s="101"/>
      <c r="CH2" s="101"/>
      <c r="CI2" s="101"/>
      <c r="CJ2" s="82"/>
      <c r="CK2" s="101" t="str">
        <f>CC2</f>
        <v>DISTRIBUTION OF COSTS CLAIMED / CURRENT PERIOD COST REPORT</v>
      </c>
      <c r="CL2" s="101"/>
      <c r="CM2" s="101"/>
      <c r="CN2" s="101"/>
      <c r="CO2" s="101"/>
      <c r="CP2" s="101"/>
      <c r="CQ2" s="101"/>
      <c r="CR2" s="81"/>
      <c r="CS2" s="101" t="str">
        <f>CK2</f>
        <v>DISTRIBUTION OF COSTS CLAIMED / CURRENT PERIOD COST REPORT</v>
      </c>
      <c r="CT2" s="101"/>
      <c r="CU2" s="101"/>
      <c r="CV2" s="101"/>
      <c r="CW2" s="101"/>
      <c r="CX2" s="101"/>
      <c r="CY2" s="101"/>
      <c r="CZ2" s="81"/>
      <c r="DA2" s="101" t="str">
        <f>CS2</f>
        <v>DISTRIBUTION OF COSTS CLAIMED / CURRENT PERIOD COST REPORT</v>
      </c>
      <c r="DB2" s="101"/>
      <c r="DC2" s="101"/>
      <c r="DD2" s="101"/>
      <c r="DE2" s="101"/>
      <c r="DF2" s="101"/>
      <c r="DG2" s="101"/>
      <c r="DH2" s="81"/>
    </row>
    <row r="3" spans="1:112" s="49" customFormat="1" ht="12.75" customHeight="1" x14ac:dyDescent="0.2">
      <c r="A3" s="97" t="s">
        <v>0</v>
      </c>
      <c r="B3" s="97"/>
      <c r="C3" s="97"/>
      <c r="D3" s="97"/>
      <c r="E3" s="97"/>
      <c r="F3" s="97"/>
      <c r="G3" s="97"/>
      <c r="H3" s="3"/>
      <c r="I3" s="97" t="s">
        <v>1</v>
      </c>
      <c r="J3" s="97"/>
      <c r="K3" s="97"/>
      <c r="L3" s="97"/>
      <c r="M3" s="97"/>
      <c r="N3" s="97"/>
      <c r="O3" s="97"/>
      <c r="P3" s="2"/>
      <c r="Q3" s="97" t="s">
        <v>2</v>
      </c>
      <c r="R3" s="97"/>
      <c r="S3" s="97"/>
      <c r="T3" s="97"/>
      <c r="U3" s="97"/>
      <c r="V3" s="97"/>
      <c r="W3" s="97"/>
      <c r="X3" s="3"/>
      <c r="Y3" s="97" t="s">
        <v>3</v>
      </c>
      <c r="Z3" s="97"/>
      <c r="AA3" s="97"/>
      <c r="AB3" s="97"/>
      <c r="AC3" s="97"/>
      <c r="AD3" s="97"/>
      <c r="AE3" s="97"/>
      <c r="AF3" s="3"/>
      <c r="AG3" s="97" t="s">
        <v>4</v>
      </c>
      <c r="AH3" s="97"/>
      <c r="AI3" s="97"/>
      <c r="AJ3" s="97"/>
      <c r="AK3" s="97"/>
      <c r="AL3" s="97"/>
      <c r="AM3" s="97"/>
      <c r="AN3" s="3"/>
      <c r="AO3" s="97" t="s">
        <v>5</v>
      </c>
      <c r="AP3" s="97"/>
      <c r="AQ3" s="97"/>
      <c r="AR3" s="97"/>
      <c r="AS3" s="97"/>
      <c r="AT3" s="97"/>
      <c r="AU3" s="97"/>
      <c r="AV3" s="3"/>
      <c r="AW3" s="97" t="s">
        <v>6</v>
      </c>
      <c r="AX3" s="97"/>
      <c r="AY3" s="97"/>
      <c r="AZ3" s="97"/>
      <c r="BA3" s="97"/>
      <c r="BB3" s="97"/>
      <c r="BC3" s="97"/>
      <c r="BD3" s="3"/>
      <c r="BE3" s="97" t="s">
        <v>7</v>
      </c>
      <c r="BF3" s="97"/>
      <c r="BG3" s="97"/>
      <c r="BH3" s="97"/>
      <c r="BI3" s="97"/>
      <c r="BJ3" s="97"/>
      <c r="BK3" s="97"/>
      <c r="BL3" s="3"/>
      <c r="BM3" s="97" t="s">
        <v>8</v>
      </c>
      <c r="BN3" s="97"/>
      <c r="BO3" s="97"/>
      <c r="BP3" s="97"/>
      <c r="BQ3" s="97"/>
      <c r="BR3" s="97"/>
      <c r="BS3" s="97"/>
      <c r="BT3" s="3"/>
      <c r="BU3" s="97" t="s">
        <v>9</v>
      </c>
      <c r="BV3" s="97"/>
      <c r="BW3" s="97"/>
      <c r="BX3" s="97"/>
      <c r="BY3" s="97"/>
      <c r="BZ3" s="97"/>
      <c r="CA3" s="97"/>
      <c r="CB3" s="2"/>
      <c r="CC3" s="97" t="s">
        <v>10</v>
      </c>
      <c r="CD3" s="97"/>
      <c r="CE3" s="97"/>
      <c r="CF3" s="97"/>
      <c r="CG3" s="97"/>
      <c r="CH3" s="97"/>
      <c r="CI3" s="97"/>
      <c r="CJ3" s="2"/>
      <c r="CK3" s="97" t="s">
        <v>11</v>
      </c>
      <c r="CL3" s="97"/>
      <c r="CM3" s="97"/>
      <c r="CN3" s="97"/>
      <c r="CO3" s="97"/>
      <c r="CP3" s="97"/>
      <c r="CQ3" s="97"/>
      <c r="CR3" s="3"/>
      <c r="CS3" s="97" t="s">
        <v>46</v>
      </c>
      <c r="CT3" s="97"/>
      <c r="CU3" s="97"/>
      <c r="CV3" s="97"/>
      <c r="CW3" s="97"/>
      <c r="CX3" s="97"/>
      <c r="CY3" s="97"/>
      <c r="CZ3" s="3"/>
      <c r="DA3" s="97" t="s">
        <v>54</v>
      </c>
      <c r="DB3" s="97"/>
      <c r="DC3" s="97"/>
      <c r="DD3" s="97"/>
      <c r="DE3" s="97"/>
      <c r="DF3" s="97"/>
      <c r="DG3" s="97"/>
      <c r="DH3" s="3"/>
    </row>
    <row r="4" spans="1:112" s="49" customFormat="1" ht="12.75" customHeight="1" x14ac:dyDescent="0.2">
      <c r="A4" s="97" t="s">
        <v>32</v>
      </c>
      <c r="B4" s="97"/>
      <c r="C4" s="97"/>
      <c r="D4" s="97"/>
      <c r="E4" s="97"/>
      <c r="F4" s="97"/>
      <c r="G4" s="97"/>
      <c r="H4" s="50"/>
      <c r="I4" s="97" t="str">
        <f>A4</f>
        <v>FY 2011</v>
      </c>
      <c r="J4" s="97"/>
      <c r="K4" s="97"/>
      <c r="L4" s="97"/>
      <c r="M4" s="97"/>
      <c r="N4" s="97"/>
      <c r="O4" s="97"/>
      <c r="P4" s="2"/>
      <c r="Q4" s="97" t="str">
        <f>I4</f>
        <v>FY 2011</v>
      </c>
      <c r="R4" s="97"/>
      <c r="S4" s="97"/>
      <c r="T4" s="97"/>
      <c r="U4" s="97"/>
      <c r="V4" s="97"/>
      <c r="W4" s="97"/>
      <c r="X4" s="50"/>
      <c r="Y4" s="97" t="str">
        <f>Q4</f>
        <v>FY 2011</v>
      </c>
      <c r="Z4" s="97"/>
      <c r="AA4" s="97"/>
      <c r="AB4" s="97"/>
      <c r="AC4" s="97"/>
      <c r="AD4" s="97"/>
      <c r="AE4" s="97"/>
      <c r="AF4" s="50"/>
      <c r="AG4" s="97" t="str">
        <f>Y4</f>
        <v>FY 2011</v>
      </c>
      <c r="AH4" s="97"/>
      <c r="AI4" s="97"/>
      <c r="AJ4" s="97"/>
      <c r="AK4" s="97"/>
      <c r="AL4" s="97"/>
      <c r="AM4" s="97"/>
      <c r="AN4" s="50"/>
      <c r="AO4" s="97" t="str">
        <f>AG4</f>
        <v>FY 2011</v>
      </c>
      <c r="AP4" s="97"/>
      <c r="AQ4" s="97"/>
      <c r="AR4" s="97"/>
      <c r="AS4" s="97"/>
      <c r="AT4" s="97"/>
      <c r="AU4" s="97"/>
      <c r="AV4" s="50"/>
      <c r="AW4" s="97" t="str">
        <f>AO4</f>
        <v>FY 2011</v>
      </c>
      <c r="AX4" s="97"/>
      <c r="AY4" s="97"/>
      <c r="AZ4" s="97"/>
      <c r="BA4" s="97"/>
      <c r="BB4" s="97"/>
      <c r="BC4" s="97"/>
      <c r="BD4" s="50"/>
      <c r="BE4" s="97" t="str">
        <f>AW4</f>
        <v>FY 2011</v>
      </c>
      <c r="BF4" s="97"/>
      <c r="BG4" s="97"/>
      <c r="BH4" s="97"/>
      <c r="BI4" s="97"/>
      <c r="BJ4" s="97"/>
      <c r="BK4" s="97"/>
      <c r="BL4" s="50"/>
      <c r="BM4" s="97" t="str">
        <f>BE4</f>
        <v>FY 2011</v>
      </c>
      <c r="BN4" s="97"/>
      <c r="BO4" s="97"/>
      <c r="BP4" s="97"/>
      <c r="BQ4" s="97"/>
      <c r="BR4" s="97"/>
      <c r="BS4" s="97"/>
      <c r="BT4" s="50"/>
      <c r="BU4" s="97" t="str">
        <f>BM4</f>
        <v>FY 2011</v>
      </c>
      <c r="BV4" s="97"/>
      <c r="BW4" s="97"/>
      <c r="BX4" s="97"/>
      <c r="BY4" s="97"/>
      <c r="BZ4" s="97"/>
      <c r="CA4" s="97"/>
      <c r="CB4" s="4"/>
      <c r="CC4" s="97" t="str">
        <f>BU4</f>
        <v>FY 2011</v>
      </c>
      <c r="CD4" s="97"/>
      <c r="CE4" s="97"/>
      <c r="CF4" s="97"/>
      <c r="CG4" s="97"/>
      <c r="CH4" s="97"/>
      <c r="CI4" s="97"/>
      <c r="CJ4" s="4"/>
      <c r="CK4" s="97" t="str">
        <f>CC4</f>
        <v>FY 2011</v>
      </c>
      <c r="CL4" s="97"/>
      <c r="CM4" s="97"/>
      <c r="CN4" s="97"/>
      <c r="CO4" s="97"/>
      <c r="CP4" s="97"/>
      <c r="CQ4" s="97"/>
      <c r="CR4" s="50"/>
      <c r="CS4" s="97" t="str">
        <f>CK4</f>
        <v>FY 2011</v>
      </c>
      <c r="CT4" s="97"/>
      <c r="CU4" s="97"/>
      <c r="CV4" s="97"/>
      <c r="CW4" s="97"/>
      <c r="CX4" s="97"/>
      <c r="CY4" s="97"/>
      <c r="CZ4" s="50"/>
      <c r="DA4" s="97" t="str">
        <f>CS4</f>
        <v>FY 2011</v>
      </c>
      <c r="DB4" s="97"/>
      <c r="DC4" s="97"/>
      <c r="DD4" s="97"/>
      <c r="DE4" s="97"/>
      <c r="DF4" s="97"/>
      <c r="DG4" s="97"/>
      <c r="DH4" s="50"/>
    </row>
    <row r="5" spans="1:112" s="53" customFormat="1" ht="12.75" customHeight="1" x14ac:dyDescent="0.2">
      <c r="A5" s="98" t="s">
        <v>34</v>
      </c>
      <c r="B5" s="98"/>
      <c r="C5" s="98"/>
      <c r="D5" s="98"/>
      <c r="E5" s="98"/>
      <c r="F5" s="98"/>
      <c r="G5" s="98"/>
      <c r="H5" s="51"/>
      <c r="I5" s="98" t="s">
        <v>35</v>
      </c>
      <c r="J5" s="98"/>
      <c r="K5" s="98"/>
      <c r="L5" s="98"/>
      <c r="M5" s="98"/>
      <c r="N5" s="98"/>
      <c r="O5" s="98"/>
      <c r="P5" s="79"/>
      <c r="Q5" s="98" t="s">
        <v>36</v>
      </c>
      <c r="R5" s="98"/>
      <c r="S5" s="98"/>
      <c r="T5" s="98"/>
      <c r="U5" s="98"/>
      <c r="V5" s="98"/>
      <c r="W5" s="98"/>
      <c r="X5" s="51"/>
      <c r="Y5" s="98" t="s">
        <v>37</v>
      </c>
      <c r="Z5" s="98"/>
      <c r="AA5" s="98"/>
      <c r="AB5" s="98"/>
      <c r="AC5" s="98"/>
      <c r="AD5" s="98"/>
      <c r="AE5" s="98"/>
      <c r="AF5" s="51"/>
      <c r="AG5" s="98" t="s">
        <v>38</v>
      </c>
      <c r="AH5" s="98"/>
      <c r="AI5" s="98"/>
      <c r="AJ5" s="98"/>
      <c r="AK5" s="98"/>
      <c r="AL5" s="98"/>
      <c r="AM5" s="98"/>
      <c r="AN5" s="51"/>
      <c r="AO5" s="98" t="s">
        <v>39</v>
      </c>
      <c r="AP5" s="98"/>
      <c r="AQ5" s="98"/>
      <c r="AR5" s="98"/>
      <c r="AS5" s="98"/>
      <c r="AT5" s="98"/>
      <c r="AU5" s="98"/>
      <c r="AV5" s="51"/>
      <c r="AW5" s="98" t="s">
        <v>40</v>
      </c>
      <c r="AX5" s="98"/>
      <c r="AY5" s="98"/>
      <c r="AZ5" s="98"/>
      <c r="BA5" s="98"/>
      <c r="BB5" s="98"/>
      <c r="BC5" s="98"/>
      <c r="BD5" s="51"/>
      <c r="BE5" s="98" t="s">
        <v>41</v>
      </c>
      <c r="BF5" s="98"/>
      <c r="BG5" s="98"/>
      <c r="BH5" s="98"/>
      <c r="BI5" s="98"/>
      <c r="BJ5" s="98"/>
      <c r="BK5" s="98"/>
      <c r="BL5" s="51"/>
      <c r="BM5" s="98" t="s">
        <v>42</v>
      </c>
      <c r="BN5" s="98"/>
      <c r="BO5" s="98"/>
      <c r="BP5" s="98"/>
      <c r="BQ5" s="98"/>
      <c r="BR5" s="98"/>
      <c r="BS5" s="98"/>
      <c r="BT5" s="51"/>
      <c r="BU5" s="98" t="s">
        <v>43</v>
      </c>
      <c r="BV5" s="98"/>
      <c r="BW5" s="98"/>
      <c r="BX5" s="98"/>
      <c r="BY5" s="98"/>
      <c r="BZ5" s="98"/>
      <c r="CA5" s="98"/>
      <c r="CB5" s="52"/>
      <c r="CC5" s="98" t="s">
        <v>44</v>
      </c>
      <c r="CD5" s="98"/>
      <c r="CE5" s="98"/>
      <c r="CF5" s="98"/>
      <c r="CG5" s="98"/>
      <c r="CH5" s="98"/>
      <c r="CI5" s="98"/>
      <c r="CJ5" s="52"/>
      <c r="CK5" s="98" t="s">
        <v>45</v>
      </c>
      <c r="CL5" s="98"/>
      <c r="CM5" s="98"/>
      <c r="CN5" s="98"/>
      <c r="CO5" s="98"/>
      <c r="CP5" s="98"/>
      <c r="CQ5" s="98"/>
      <c r="CR5" s="51"/>
      <c r="CS5" s="98" t="s">
        <v>47</v>
      </c>
      <c r="CT5" s="98"/>
      <c r="CU5" s="98"/>
      <c r="CV5" s="98"/>
      <c r="CW5" s="98"/>
      <c r="CX5" s="98"/>
      <c r="CY5" s="98"/>
      <c r="CZ5" s="51"/>
      <c r="DA5" s="98"/>
      <c r="DB5" s="98"/>
      <c r="DC5" s="98"/>
      <c r="DD5" s="98"/>
      <c r="DE5" s="98"/>
      <c r="DF5" s="98"/>
      <c r="DG5" s="98"/>
      <c r="DH5" s="51"/>
    </row>
    <row r="6" spans="1:112" s="49" customFormat="1" ht="13.5" customHeight="1" thickBot="1" x14ac:dyDescent="0.25">
      <c r="A6" s="102" t="s">
        <v>33</v>
      </c>
      <c r="B6" s="102"/>
      <c r="C6" s="102"/>
      <c r="D6" s="102"/>
      <c r="E6" s="102"/>
      <c r="F6" s="102"/>
      <c r="G6" s="102"/>
      <c r="H6" s="54"/>
      <c r="I6" s="102" t="str">
        <f>A6</f>
        <v>PID # 99999 - CONSOLIDATED PLANNING GRANT</v>
      </c>
      <c r="J6" s="102"/>
      <c r="K6" s="102"/>
      <c r="L6" s="102"/>
      <c r="M6" s="102"/>
      <c r="N6" s="102"/>
      <c r="O6" s="102"/>
      <c r="P6" s="84"/>
      <c r="Q6" s="102" t="str">
        <f>I6</f>
        <v>PID # 99999 - CONSOLIDATED PLANNING GRANT</v>
      </c>
      <c r="R6" s="102"/>
      <c r="S6" s="102"/>
      <c r="T6" s="102"/>
      <c r="U6" s="102"/>
      <c r="V6" s="102"/>
      <c r="W6" s="102"/>
      <c r="X6" s="54"/>
      <c r="Y6" s="102" t="str">
        <f>Q6</f>
        <v>PID # 99999 - CONSOLIDATED PLANNING GRANT</v>
      </c>
      <c r="Z6" s="102"/>
      <c r="AA6" s="102"/>
      <c r="AB6" s="102"/>
      <c r="AC6" s="102"/>
      <c r="AD6" s="102"/>
      <c r="AE6" s="102"/>
      <c r="AF6" s="54"/>
      <c r="AG6" s="102" t="str">
        <f>Y6</f>
        <v>PID # 99999 - CONSOLIDATED PLANNING GRANT</v>
      </c>
      <c r="AH6" s="102"/>
      <c r="AI6" s="102"/>
      <c r="AJ6" s="102"/>
      <c r="AK6" s="102"/>
      <c r="AL6" s="102"/>
      <c r="AM6" s="102"/>
      <c r="AN6" s="54"/>
      <c r="AO6" s="102" t="str">
        <f>AG6</f>
        <v>PID # 99999 - CONSOLIDATED PLANNING GRANT</v>
      </c>
      <c r="AP6" s="102"/>
      <c r="AQ6" s="102"/>
      <c r="AR6" s="102"/>
      <c r="AS6" s="102"/>
      <c r="AT6" s="102"/>
      <c r="AU6" s="102"/>
      <c r="AV6" s="54"/>
      <c r="AW6" s="102" t="str">
        <f>AO6</f>
        <v>PID # 99999 - CONSOLIDATED PLANNING GRANT</v>
      </c>
      <c r="AX6" s="102"/>
      <c r="AY6" s="102"/>
      <c r="AZ6" s="102"/>
      <c r="BA6" s="102"/>
      <c r="BB6" s="102"/>
      <c r="BC6" s="102"/>
      <c r="BD6" s="54"/>
      <c r="BE6" s="102" t="str">
        <f>AW6</f>
        <v>PID # 99999 - CONSOLIDATED PLANNING GRANT</v>
      </c>
      <c r="BF6" s="102"/>
      <c r="BG6" s="102"/>
      <c r="BH6" s="102"/>
      <c r="BI6" s="102"/>
      <c r="BJ6" s="102"/>
      <c r="BK6" s="102"/>
      <c r="BL6" s="54"/>
      <c r="BM6" s="102" t="str">
        <f>BE6</f>
        <v>PID # 99999 - CONSOLIDATED PLANNING GRANT</v>
      </c>
      <c r="BN6" s="102"/>
      <c r="BO6" s="102"/>
      <c r="BP6" s="102"/>
      <c r="BQ6" s="102"/>
      <c r="BR6" s="102"/>
      <c r="BS6" s="102"/>
      <c r="BT6" s="54"/>
      <c r="BU6" s="102" t="str">
        <f>BM6</f>
        <v>PID # 99999 - CONSOLIDATED PLANNING GRANT</v>
      </c>
      <c r="BV6" s="102"/>
      <c r="BW6" s="102"/>
      <c r="BX6" s="102"/>
      <c r="BY6" s="102"/>
      <c r="BZ6" s="102"/>
      <c r="CA6" s="102"/>
      <c r="CB6" s="7"/>
      <c r="CC6" s="102" t="str">
        <f>BU6</f>
        <v>PID # 99999 - CONSOLIDATED PLANNING GRANT</v>
      </c>
      <c r="CD6" s="102"/>
      <c r="CE6" s="102"/>
      <c r="CF6" s="102"/>
      <c r="CG6" s="102"/>
      <c r="CH6" s="102"/>
      <c r="CI6" s="102"/>
      <c r="CJ6" s="7"/>
      <c r="CK6" s="102" t="str">
        <f>CC6</f>
        <v>PID # 99999 - CONSOLIDATED PLANNING GRANT</v>
      </c>
      <c r="CL6" s="102"/>
      <c r="CM6" s="102"/>
      <c r="CN6" s="102"/>
      <c r="CO6" s="102"/>
      <c r="CP6" s="102"/>
      <c r="CQ6" s="102"/>
      <c r="CR6" s="54"/>
      <c r="CS6" s="102" t="str">
        <f>CK6</f>
        <v>PID # 99999 - CONSOLIDATED PLANNING GRANT</v>
      </c>
      <c r="CT6" s="102"/>
      <c r="CU6" s="102"/>
      <c r="CV6" s="102"/>
      <c r="CW6" s="102"/>
      <c r="CX6" s="102"/>
      <c r="CY6" s="102"/>
      <c r="CZ6" s="54"/>
      <c r="DA6" s="102" t="str">
        <f>CS6</f>
        <v>PID # 99999 - CONSOLIDATED PLANNING GRANT</v>
      </c>
      <c r="DB6" s="102"/>
      <c r="DC6" s="102"/>
      <c r="DD6" s="102"/>
      <c r="DE6" s="102"/>
      <c r="DF6" s="102"/>
      <c r="DG6" s="102"/>
      <c r="DH6" s="54"/>
    </row>
    <row r="7" spans="1:112" ht="13.5" customHeight="1" thickBot="1" x14ac:dyDescent="0.25">
      <c r="A7" s="89" t="s">
        <v>12</v>
      </c>
      <c r="B7" s="90" t="s">
        <v>13</v>
      </c>
      <c r="C7" s="91" t="s">
        <v>14</v>
      </c>
      <c r="D7" s="9" t="s">
        <v>15</v>
      </c>
      <c r="E7" s="9" t="s">
        <v>16</v>
      </c>
      <c r="F7" s="9" t="s">
        <v>17</v>
      </c>
      <c r="G7" s="10" t="s">
        <v>14</v>
      </c>
      <c r="H7" s="11"/>
      <c r="I7" s="89" t="s">
        <v>12</v>
      </c>
      <c r="J7" s="90" t="s">
        <v>13</v>
      </c>
      <c r="K7" s="91" t="s">
        <v>14</v>
      </c>
      <c r="L7" s="9" t="s">
        <v>15</v>
      </c>
      <c r="M7" s="9" t="s">
        <v>16</v>
      </c>
      <c r="N7" s="9" t="s">
        <v>17</v>
      </c>
      <c r="O7" s="10" t="s">
        <v>14</v>
      </c>
      <c r="P7" s="12"/>
      <c r="Q7" s="89" t="s">
        <v>12</v>
      </c>
      <c r="R7" s="90" t="s">
        <v>13</v>
      </c>
      <c r="S7" s="91" t="s">
        <v>14</v>
      </c>
      <c r="T7" s="9" t="s">
        <v>15</v>
      </c>
      <c r="U7" s="9" t="s">
        <v>16</v>
      </c>
      <c r="V7" s="9" t="s">
        <v>17</v>
      </c>
      <c r="W7" s="10" t="s">
        <v>14</v>
      </c>
      <c r="X7" s="11"/>
      <c r="Y7" s="89" t="s">
        <v>12</v>
      </c>
      <c r="Z7" s="90" t="s">
        <v>13</v>
      </c>
      <c r="AA7" s="91" t="s">
        <v>14</v>
      </c>
      <c r="AB7" s="9" t="s">
        <v>15</v>
      </c>
      <c r="AC7" s="9" t="s">
        <v>16</v>
      </c>
      <c r="AD7" s="9" t="s">
        <v>17</v>
      </c>
      <c r="AE7" s="10" t="s">
        <v>14</v>
      </c>
      <c r="AF7" s="11"/>
      <c r="AG7" s="89" t="s">
        <v>12</v>
      </c>
      <c r="AH7" s="90" t="s">
        <v>13</v>
      </c>
      <c r="AI7" s="91" t="s">
        <v>14</v>
      </c>
      <c r="AJ7" s="9" t="s">
        <v>15</v>
      </c>
      <c r="AK7" s="9" t="s">
        <v>16</v>
      </c>
      <c r="AL7" s="9" t="s">
        <v>17</v>
      </c>
      <c r="AM7" s="10" t="s">
        <v>14</v>
      </c>
      <c r="AN7" s="11"/>
      <c r="AO7" s="89" t="s">
        <v>12</v>
      </c>
      <c r="AP7" s="90" t="s">
        <v>13</v>
      </c>
      <c r="AQ7" s="91" t="s">
        <v>14</v>
      </c>
      <c r="AR7" s="9" t="s">
        <v>15</v>
      </c>
      <c r="AS7" s="9" t="s">
        <v>16</v>
      </c>
      <c r="AT7" s="9" t="s">
        <v>17</v>
      </c>
      <c r="AU7" s="10" t="s">
        <v>14</v>
      </c>
      <c r="AV7" s="11"/>
      <c r="AW7" s="89" t="s">
        <v>12</v>
      </c>
      <c r="AX7" s="90" t="s">
        <v>13</v>
      </c>
      <c r="AY7" s="91" t="s">
        <v>14</v>
      </c>
      <c r="AZ7" s="9" t="s">
        <v>15</v>
      </c>
      <c r="BA7" s="9" t="s">
        <v>16</v>
      </c>
      <c r="BB7" s="9" t="s">
        <v>17</v>
      </c>
      <c r="BC7" s="10" t="s">
        <v>14</v>
      </c>
      <c r="BD7" s="11"/>
      <c r="BE7" s="89" t="s">
        <v>12</v>
      </c>
      <c r="BF7" s="90" t="s">
        <v>13</v>
      </c>
      <c r="BG7" s="91" t="s">
        <v>14</v>
      </c>
      <c r="BH7" s="9" t="s">
        <v>15</v>
      </c>
      <c r="BI7" s="9" t="s">
        <v>16</v>
      </c>
      <c r="BJ7" s="9" t="s">
        <v>17</v>
      </c>
      <c r="BK7" s="10" t="s">
        <v>14</v>
      </c>
      <c r="BL7" s="11"/>
      <c r="BM7" s="89" t="s">
        <v>12</v>
      </c>
      <c r="BN7" s="90" t="s">
        <v>13</v>
      </c>
      <c r="BO7" s="91" t="s">
        <v>14</v>
      </c>
      <c r="BP7" s="9" t="s">
        <v>15</v>
      </c>
      <c r="BQ7" s="9" t="s">
        <v>16</v>
      </c>
      <c r="BR7" s="9" t="s">
        <v>17</v>
      </c>
      <c r="BS7" s="10" t="s">
        <v>14</v>
      </c>
      <c r="BT7" s="11"/>
      <c r="BU7" s="89" t="s">
        <v>12</v>
      </c>
      <c r="BV7" s="90" t="s">
        <v>13</v>
      </c>
      <c r="BW7" s="91" t="s">
        <v>14</v>
      </c>
      <c r="BX7" s="9" t="s">
        <v>15</v>
      </c>
      <c r="BY7" s="9" t="s">
        <v>16</v>
      </c>
      <c r="BZ7" s="9" t="s">
        <v>17</v>
      </c>
      <c r="CA7" s="10" t="s">
        <v>14</v>
      </c>
      <c r="CB7" s="12"/>
      <c r="CC7" s="89" t="s">
        <v>12</v>
      </c>
      <c r="CD7" s="90" t="s">
        <v>13</v>
      </c>
      <c r="CE7" s="91" t="s">
        <v>14</v>
      </c>
      <c r="CF7" s="9" t="s">
        <v>15</v>
      </c>
      <c r="CG7" s="9" t="s">
        <v>16</v>
      </c>
      <c r="CH7" s="9" t="s">
        <v>17</v>
      </c>
      <c r="CI7" s="10" t="s">
        <v>14</v>
      </c>
      <c r="CJ7" s="12"/>
      <c r="CK7" s="89" t="s">
        <v>12</v>
      </c>
      <c r="CL7" s="90" t="s">
        <v>13</v>
      </c>
      <c r="CM7" s="91" t="s">
        <v>14</v>
      </c>
      <c r="CN7" s="9" t="s">
        <v>15</v>
      </c>
      <c r="CO7" s="9" t="s">
        <v>16</v>
      </c>
      <c r="CP7" s="9" t="s">
        <v>17</v>
      </c>
      <c r="CQ7" s="10" t="s">
        <v>14</v>
      </c>
      <c r="CR7" s="11"/>
      <c r="CS7" s="89" t="s">
        <v>12</v>
      </c>
      <c r="CT7" s="90" t="s">
        <v>13</v>
      </c>
      <c r="CU7" s="91" t="s">
        <v>14</v>
      </c>
      <c r="CV7" s="9" t="s">
        <v>15</v>
      </c>
      <c r="CW7" s="9" t="s">
        <v>16</v>
      </c>
      <c r="CX7" s="9" t="s">
        <v>17</v>
      </c>
      <c r="CY7" s="10" t="s">
        <v>14</v>
      </c>
      <c r="CZ7" s="11"/>
      <c r="DA7" s="105" t="s">
        <v>12</v>
      </c>
      <c r="DB7" s="90" t="s">
        <v>13</v>
      </c>
      <c r="DC7" s="9" t="s">
        <v>15</v>
      </c>
      <c r="DD7" s="9" t="s">
        <v>16</v>
      </c>
      <c r="DE7" s="107" t="s">
        <v>18</v>
      </c>
      <c r="DF7" s="9" t="s">
        <v>17</v>
      </c>
      <c r="DG7" s="103" t="s">
        <v>19</v>
      </c>
      <c r="DH7" s="13"/>
    </row>
    <row r="8" spans="1:112" ht="13.5" customHeight="1" thickBot="1" x14ac:dyDescent="0.25">
      <c r="A8" s="89"/>
      <c r="B8" s="90"/>
      <c r="C8" s="91"/>
      <c r="D8" s="14">
        <v>0.8</v>
      </c>
      <c r="E8" s="14">
        <v>0.1</v>
      </c>
      <c r="F8" s="14">
        <v>0.1</v>
      </c>
      <c r="G8" s="15">
        <v>1</v>
      </c>
      <c r="H8" s="11"/>
      <c r="I8" s="89"/>
      <c r="J8" s="90"/>
      <c r="K8" s="91"/>
      <c r="L8" s="14">
        <v>0.8</v>
      </c>
      <c r="M8" s="14">
        <v>0.1</v>
      </c>
      <c r="N8" s="14">
        <v>0.1</v>
      </c>
      <c r="O8" s="15">
        <v>1</v>
      </c>
      <c r="P8" s="85"/>
      <c r="Q8" s="89"/>
      <c r="R8" s="90"/>
      <c r="S8" s="91"/>
      <c r="T8" s="14">
        <v>0.8</v>
      </c>
      <c r="U8" s="14">
        <v>0.1</v>
      </c>
      <c r="V8" s="14">
        <v>0.1</v>
      </c>
      <c r="W8" s="15">
        <v>1</v>
      </c>
      <c r="X8" s="11"/>
      <c r="Y8" s="89"/>
      <c r="Z8" s="90"/>
      <c r="AA8" s="91"/>
      <c r="AB8" s="14">
        <v>0.8</v>
      </c>
      <c r="AC8" s="14">
        <v>0.1</v>
      </c>
      <c r="AD8" s="14">
        <v>0.1</v>
      </c>
      <c r="AE8" s="15">
        <v>1</v>
      </c>
      <c r="AF8" s="11"/>
      <c r="AG8" s="89"/>
      <c r="AH8" s="90"/>
      <c r="AI8" s="91"/>
      <c r="AJ8" s="14">
        <v>0.8</v>
      </c>
      <c r="AK8" s="14">
        <v>0.1</v>
      </c>
      <c r="AL8" s="14">
        <v>0.1</v>
      </c>
      <c r="AM8" s="15">
        <v>1</v>
      </c>
      <c r="AN8" s="11"/>
      <c r="AO8" s="89"/>
      <c r="AP8" s="90"/>
      <c r="AQ8" s="91"/>
      <c r="AR8" s="14">
        <v>0.8</v>
      </c>
      <c r="AS8" s="14">
        <v>0.1</v>
      </c>
      <c r="AT8" s="14">
        <v>0.1</v>
      </c>
      <c r="AU8" s="15">
        <v>1</v>
      </c>
      <c r="AV8" s="11"/>
      <c r="AW8" s="89"/>
      <c r="AX8" s="90"/>
      <c r="AY8" s="91"/>
      <c r="AZ8" s="14">
        <v>0.8</v>
      </c>
      <c r="BA8" s="14">
        <v>0.1</v>
      </c>
      <c r="BB8" s="14">
        <v>0.1</v>
      </c>
      <c r="BC8" s="15">
        <v>1</v>
      </c>
      <c r="BD8" s="11"/>
      <c r="BE8" s="89"/>
      <c r="BF8" s="90"/>
      <c r="BG8" s="91"/>
      <c r="BH8" s="14">
        <v>0.8</v>
      </c>
      <c r="BI8" s="14">
        <v>0.1</v>
      </c>
      <c r="BJ8" s="14">
        <v>0.1</v>
      </c>
      <c r="BK8" s="15">
        <v>1</v>
      </c>
      <c r="BL8" s="11"/>
      <c r="BM8" s="89"/>
      <c r="BN8" s="90"/>
      <c r="BO8" s="91"/>
      <c r="BP8" s="14">
        <v>0.8</v>
      </c>
      <c r="BQ8" s="14">
        <v>0.1</v>
      </c>
      <c r="BR8" s="14">
        <v>0.1</v>
      </c>
      <c r="BS8" s="15">
        <v>1</v>
      </c>
      <c r="BT8" s="11"/>
      <c r="BU8" s="89"/>
      <c r="BV8" s="90"/>
      <c r="BW8" s="91"/>
      <c r="BX8" s="14">
        <v>0.8</v>
      </c>
      <c r="BY8" s="14">
        <v>0.1</v>
      </c>
      <c r="BZ8" s="14">
        <v>0.1</v>
      </c>
      <c r="CA8" s="15">
        <v>1</v>
      </c>
      <c r="CB8" s="12"/>
      <c r="CC8" s="89"/>
      <c r="CD8" s="90"/>
      <c r="CE8" s="91"/>
      <c r="CF8" s="14">
        <v>0.8</v>
      </c>
      <c r="CG8" s="14">
        <v>0.1</v>
      </c>
      <c r="CH8" s="14">
        <v>0.1</v>
      </c>
      <c r="CI8" s="15">
        <v>1</v>
      </c>
      <c r="CJ8" s="12"/>
      <c r="CK8" s="89"/>
      <c r="CL8" s="90"/>
      <c r="CM8" s="91"/>
      <c r="CN8" s="14">
        <v>0.8</v>
      </c>
      <c r="CO8" s="14">
        <v>0.1</v>
      </c>
      <c r="CP8" s="14">
        <v>0.1</v>
      </c>
      <c r="CQ8" s="15">
        <v>1</v>
      </c>
      <c r="CR8" s="11"/>
      <c r="CS8" s="89"/>
      <c r="CT8" s="90"/>
      <c r="CU8" s="91"/>
      <c r="CV8" s="14">
        <v>0.8</v>
      </c>
      <c r="CW8" s="14">
        <v>0.1</v>
      </c>
      <c r="CX8" s="14">
        <v>0.1</v>
      </c>
      <c r="CY8" s="15">
        <v>1</v>
      </c>
      <c r="CZ8" s="11"/>
      <c r="DA8" s="106"/>
      <c r="DB8" s="90"/>
      <c r="DC8" s="14">
        <v>0.8</v>
      </c>
      <c r="DD8" s="14">
        <v>0.1</v>
      </c>
      <c r="DE8" s="108"/>
      <c r="DF8" s="14">
        <v>0.1</v>
      </c>
      <c r="DG8" s="104"/>
      <c r="DH8" s="13"/>
    </row>
    <row r="9" spans="1:112" ht="12.75" customHeight="1" x14ac:dyDescent="0.2">
      <c r="A9" s="16" t="s">
        <v>20</v>
      </c>
      <c r="B9" s="17"/>
      <c r="C9" s="8"/>
      <c r="D9" s="18"/>
      <c r="E9" s="19"/>
      <c r="F9" s="7"/>
      <c r="G9" s="7"/>
      <c r="H9" s="1"/>
      <c r="I9" s="16" t="str">
        <f>A9</f>
        <v>SRP</v>
      </c>
      <c r="J9" s="17"/>
      <c r="K9" s="8"/>
      <c r="L9" s="18"/>
      <c r="M9" s="19"/>
      <c r="N9" s="7"/>
      <c r="O9" s="7"/>
      <c r="P9" s="7"/>
      <c r="Q9" s="16" t="str">
        <f>I9</f>
        <v>SRP</v>
      </c>
      <c r="R9" s="17"/>
      <c r="S9" s="8"/>
      <c r="T9" s="18"/>
      <c r="U9" s="19"/>
      <c r="V9" s="7"/>
      <c r="W9" s="7"/>
      <c r="X9" s="1"/>
      <c r="Y9" s="16" t="str">
        <f>Q9</f>
        <v>SRP</v>
      </c>
      <c r="Z9" s="17"/>
      <c r="AA9" s="8"/>
      <c r="AB9" s="18"/>
      <c r="AC9" s="19"/>
      <c r="AD9" s="7"/>
      <c r="AE9" s="7"/>
      <c r="AF9" s="1"/>
      <c r="AG9" s="16" t="str">
        <f>Y9</f>
        <v>SRP</v>
      </c>
      <c r="AH9" s="17"/>
      <c r="AI9" s="8"/>
      <c r="AJ9" s="18"/>
      <c r="AK9" s="19"/>
      <c r="AL9" s="7"/>
      <c r="AM9" s="7"/>
      <c r="AN9" s="1"/>
      <c r="AO9" s="16" t="str">
        <f>AG9</f>
        <v>SRP</v>
      </c>
      <c r="AP9" s="17"/>
      <c r="AQ9" s="8"/>
      <c r="AR9" s="18"/>
      <c r="AS9" s="19"/>
      <c r="AT9" s="7"/>
      <c r="AU9" s="7"/>
      <c r="AV9" s="1"/>
      <c r="AW9" s="16" t="str">
        <f>AO9</f>
        <v>SRP</v>
      </c>
      <c r="AX9" s="17"/>
      <c r="AY9" s="8"/>
      <c r="AZ9" s="18"/>
      <c r="BA9" s="19"/>
      <c r="BB9" s="7"/>
      <c r="BC9" s="7"/>
      <c r="BD9" s="1"/>
      <c r="BE9" s="16" t="str">
        <f>AW9</f>
        <v>SRP</v>
      </c>
      <c r="BF9" s="17"/>
      <c r="BG9" s="8"/>
      <c r="BH9" s="18"/>
      <c r="BI9" s="19"/>
      <c r="BJ9" s="7"/>
      <c r="BK9" s="7"/>
      <c r="BL9" s="1"/>
      <c r="BM9" s="16" t="str">
        <f>BE9</f>
        <v>SRP</v>
      </c>
      <c r="BN9" s="17"/>
      <c r="BO9" s="8"/>
      <c r="BP9" s="18"/>
      <c r="BQ9" s="19"/>
      <c r="BR9" s="7"/>
      <c r="BS9" s="7"/>
      <c r="BT9" s="1"/>
      <c r="BU9" s="16" t="str">
        <f>BM9</f>
        <v>SRP</v>
      </c>
      <c r="BV9" s="17"/>
      <c r="BW9" s="8"/>
      <c r="BX9" s="18"/>
      <c r="BY9" s="19"/>
      <c r="BZ9" s="7"/>
      <c r="CA9" s="7"/>
      <c r="CB9" s="21"/>
      <c r="CC9" s="16" t="str">
        <f>BU9</f>
        <v>SRP</v>
      </c>
      <c r="CD9" s="17"/>
      <c r="CE9" s="8"/>
      <c r="CF9" s="18"/>
      <c r="CG9" s="19"/>
      <c r="CH9" s="7"/>
      <c r="CI9" s="7"/>
      <c r="CJ9" s="21"/>
      <c r="CK9" s="16" t="str">
        <f>CC9</f>
        <v>SRP</v>
      </c>
      <c r="CL9" s="17"/>
      <c r="CM9" s="8"/>
      <c r="CN9" s="18"/>
      <c r="CO9" s="19"/>
      <c r="CP9" s="7"/>
      <c r="CQ9" s="7"/>
      <c r="CR9" s="1"/>
      <c r="CS9" s="16" t="str">
        <f>CK9</f>
        <v>SRP</v>
      </c>
      <c r="CT9" s="17"/>
      <c r="CU9" s="8"/>
      <c r="CV9" s="18"/>
      <c r="CW9" s="19"/>
      <c r="CX9" s="7"/>
      <c r="CY9" s="7"/>
      <c r="CZ9" s="1"/>
      <c r="DA9" s="20" t="str">
        <f>CS9</f>
        <v>SRP</v>
      </c>
      <c r="DB9" s="17"/>
      <c r="DC9" s="21"/>
      <c r="DD9" s="21"/>
      <c r="DE9" s="21"/>
      <c r="DF9" s="21"/>
      <c r="DG9" s="22"/>
      <c r="DH9" s="1"/>
    </row>
    <row r="10" spans="1:112" ht="12.75" customHeight="1" x14ac:dyDescent="0.2">
      <c r="A10" s="23" t="s">
        <v>48</v>
      </c>
      <c r="B10" s="24" t="s">
        <v>21</v>
      </c>
      <c r="C10" s="25">
        <v>4</v>
      </c>
      <c r="D10" s="7">
        <f>ROUND(C10*D$8,2)</f>
        <v>3.2</v>
      </c>
      <c r="E10" s="7">
        <f>ROUND(C10*E$8,2)</f>
        <v>0.4</v>
      </c>
      <c r="F10" s="7">
        <f>ROUND(C10*F$8,2)</f>
        <v>0.4</v>
      </c>
      <c r="G10" s="7">
        <f>SUM(D10:F10)</f>
        <v>4</v>
      </c>
      <c r="H10" s="1"/>
      <c r="I10" s="23" t="str">
        <f>A10</f>
        <v>601</v>
      </c>
      <c r="J10" s="24" t="s">
        <v>21</v>
      </c>
      <c r="K10" s="25">
        <v>4</v>
      </c>
      <c r="L10" s="7">
        <f>ROUND(K10*L$8,2)</f>
        <v>3.2</v>
      </c>
      <c r="M10" s="7">
        <f>ROUND(K10*M$8,2)</f>
        <v>0.4</v>
      </c>
      <c r="N10" s="7">
        <f>ROUND(K10*N$8,2)</f>
        <v>0.4</v>
      </c>
      <c r="O10" s="7">
        <f>SUM(L10:N10)</f>
        <v>4</v>
      </c>
      <c r="P10" s="7"/>
      <c r="Q10" s="23" t="str">
        <f>I10</f>
        <v>601</v>
      </c>
      <c r="R10" s="24" t="s">
        <v>21</v>
      </c>
      <c r="S10" s="25">
        <v>4</v>
      </c>
      <c r="T10" s="7">
        <f>ROUND(S10*T$8,2)</f>
        <v>3.2</v>
      </c>
      <c r="U10" s="7">
        <f>ROUND(S10*U$8,2)</f>
        <v>0.4</v>
      </c>
      <c r="V10" s="7">
        <f>ROUND(S10*V$8,2)</f>
        <v>0.4</v>
      </c>
      <c r="W10" s="7">
        <f>SUM(T10:V10)</f>
        <v>4</v>
      </c>
      <c r="X10" s="1"/>
      <c r="Y10" s="23" t="str">
        <f>Q10</f>
        <v>601</v>
      </c>
      <c r="Z10" s="24" t="s">
        <v>21</v>
      </c>
      <c r="AA10" s="25">
        <v>4</v>
      </c>
      <c r="AB10" s="7">
        <f>ROUND(AA10*AB$8,2)</f>
        <v>3.2</v>
      </c>
      <c r="AC10" s="7">
        <f>ROUND(AA10*AC$8,2)</f>
        <v>0.4</v>
      </c>
      <c r="AD10" s="7">
        <f>ROUND(AA10*AD$8,2)</f>
        <v>0.4</v>
      </c>
      <c r="AE10" s="7">
        <f>SUM(AB10:AD10)</f>
        <v>4</v>
      </c>
      <c r="AF10" s="1"/>
      <c r="AG10" s="23" t="str">
        <f>Y10</f>
        <v>601</v>
      </c>
      <c r="AH10" s="24" t="s">
        <v>21</v>
      </c>
      <c r="AI10" s="25">
        <v>4</v>
      </c>
      <c r="AJ10" s="7">
        <f>ROUND(AI10*AJ$8,2)</f>
        <v>3.2</v>
      </c>
      <c r="AK10" s="7">
        <f>ROUND(AI10*AK$8,2)</f>
        <v>0.4</v>
      </c>
      <c r="AL10" s="7">
        <f>ROUND(AI10*AL$8,2)</f>
        <v>0.4</v>
      </c>
      <c r="AM10" s="7">
        <f>SUM(AJ10:AL10)</f>
        <v>4</v>
      </c>
      <c r="AN10" s="1"/>
      <c r="AO10" s="23" t="str">
        <f>AG10</f>
        <v>601</v>
      </c>
      <c r="AP10" s="24" t="s">
        <v>21</v>
      </c>
      <c r="AQ10" s="25">
        <v>4</v>
      </c>
      <c r="AR10" s="7">
        <f>ROUND(AQ10*AR$8,2)</f>
        <v>3.2</v>
      </c>
      <c r="AS10" s="7">
        <f>ROUND(AQ10*AS$8,2)</f>
        <v>0.4</v>
      </c>
      <c r="AT10" s="7">
        <f>ROUND(AQ10*AT$8,2)</f>
        <v>0.4</v>
      </c>
      <c r="AU10" s="7">
        <f>SUM(AR10:AT10)</f>
        <v>4</v>
      </c>
      <c r="AV10" s="1"/>
      <c r="AW10" s="23" t="str">
        <f>AO10</f>
        <v>601</v>
      </c>
      <c r="AX10" s="24" t="s">
        <v>21</v>
      </c>
      <c r="AY10" s="25">
        <v>4</v>
      </c>
      <c r="AZ10" s="7">
        <f>ROUND(AY10*AZ$8,2)</f>
        <v>3.2</v>
      </c>
      <c r="BA10" s="7">
        <f>ROUND(AY10*BA$8,2)</f>
        <v>0.4</v>
      </c>
      <c r="BB10" s="7">
        <f>ROUND(AY10*BB$8,2)</f>
        <v>0.4</v>
      </c>
      <c r="BC10" s="7">
        <f>SUM(AZ10:BB10)</f>
        <v>4</v>
      </c>
      <c r="BD10" s="1"/>
      <c r="BE10" s="23" t="str">
        <f>AW10</f>
        <v>601</v>
      </c>
      <c r="BF10" s="24" t="s">
        <v>21</v>
      </c>
      <c r="BG10" s="25">
        <v>4</v>
      </c>
      <c r="BH10" s="7">
        <f>ROUND(BG10*BH$8,2)</f>
        <v>3.2</v>
      </c>
      <c r="BI10" s="7">
        <f>ROUND(BG10*BI$8,2)</f>
        <v>0.4</v>
      </c>
      <c r="BJ10" s="7">
        <f>ROUND(BG10*BJ$8,2)</f>
        <v>0.4</v>
      </c>
      <c r="BK10" s="7">
        <f>SUM(BH10:BJ10)</f>
        <v>4</v>
      </c>
      <c r="BL10" s="1"/>
      <c r="BM10" s="23" t="str">
        <f>BE10</f>
        <v>601</v>
      </c>
      <c r="BN10" s="24" t="s">
        <v>21</v>
      </c>
      <c r="BO10" s="25">
        <v>4</v>
      </c>
      <c r="BP10" s="7">
        <f>ROUND(BO10*BP$8,2)</f>
        <v>3.2</v>
      </c>
      <c r="BQ10" s="7">
        <f>ROUND(BO10*BQ$8,2)</f>
        <v>0.4</v>
      </c>
      <c r="BR10" s="7">
        <f>ROUND(BO10*BR$8,2)</f>
        <v>0.4</v>
      </c>
      <c r="BS10" s="7">
        <f>SUM(BP10:BR10)</f>
        <v>4</v>
      </c>
      <c r="BT10" s="1"/>
      <c r="BU10" s="23" t="str">
        <f>BM10</f>
        <v>601</v>
      </c>
      <c r="BV10" s="24" t="s">
        <v>21</v>
      </c>
      <c r="BW10" s="25">
        <v>4</v>
      </c>
      <c r="BX10" s="7">
        <f>ROUND(BW10*BX$8,2)</f>
        <v>3.2</v>
      </c>
      <c r="BY10" s="7">
        <f>ROUND(BW10*BY$8,2)</f>
        <v>0.4</v>
      </c>
      <c r="BZ10" s="7">
        <f>ROUND(BW10*BZ$8,2)</f>
        <v>0.4</v>
      </c>
      <c r="CA10" s="7">
        <f>SUM(BX10:BZ10)</f>
        <v>4</v>
      </c>
      <c r="CB10" s="21"/>
      <c r="CC10" s="23" t="str">
        <f>BU10</f>
        <v>601</v>
      </c>
      <c r="CD10" s="24" t="s">
        <v>21</v>
      </c>
      <c r="CE10" s="25">
        <v>4</v>
      </c>
      <c r="CF10" s="7">
        <f>ROUND(CE10*CF$8,2)</f>
        <v>3.2</v>
      </c>
      <c r="CG10" s="7">
        <f>ROUND(CE10*CG$8,2)</f>
        <v>0.4</v>
      </c>
      <c r="CH10" s="7">
        <f>ROUND(CE10*CH$8,2)</f>
        <v>0.4</v>
      </c>
      <c r="CI10" s="7">
        <f>SUM(CF10:CH10)</f>
        <v>4</v>
      </c>
      <c r="CJ10" s="21"/>
      <c r="CK10" s="23" t="str">
        <f>CC10</f>
        <v>601</v>
      </c>
      <c r="CL10" s="24" t="s">
        <v>21</v>
      </c>
      <c r="CM10" s="25">
        <v>4</v>
      </c>
      <c r="CN10" s="7">
        <f>ROUND(CM10*CN$8,2)</f>
        <v>3.2</v>
      </c>
      <c r="CO10" s="7">
        <f>ROUND(CM10*CO$8,2)</f>
        <v>0.4</v>
      </c>
      <c r="CP10" s="7">
        <f>ROUND(CM10*CP$8,2)</f>
        <v>0.4</v>
      </c>
      <c r="CQ10" s="7">
        <f>SUM(CN10:CP10)</f>
        <v>4</v>
      </c>
      <c r="CR10" s="1"/>
      <c r="CS10" s="23" t="str">
        <f>CK10</f>
        <v>601</v>
      </c>
      <c r="CT10" s="24" t="s">
        <v>21</v>
      </c>
      <c r="CU10" s="25"/>
      <c r="CV10" s="7">
        <f>ROUND(CU10*CV$8,2)</f>
        <v>0</v>
      </c>
      <c r="CW10" s="7">
        <f>ROUND(CU10*CW$8,2)</f>
        <v>0</v>
      </c>
      <c r="CX10" s="7">
        <f>ROUND(CU10*CX$8,2)</f>
        <v>0</v>
      </c>
      <c r="CY10" s="7">
        <f>SUM(CV10:CX10)</f>
        <v>0</v>
      </c>
      <c r="CZ10" s="1"/>
      <c r="DA10" s="26" t="str">
        <f>CS10</f>
        <v>601</v>
      </c>
      <c r="DB10" s="24" t="s">
        <v>21</v>
      </c>
      <c r="DC10" s="7">
        <f t="shared" ref="DC10:DD13" si="0">SUMIF($A$7:$CY$7,DC$7,$A10:$CY10)</f>
        <v>38.4</v>
      </c>
      <c r="DD10" s="7">
        <f t="shared" si="0"/>
        <v>4.8</v>
      </c>
      <c r="DE10" s="7">
        <f>DC10+DD10</f>
        <v>43.199999999999996</v>
      </c>
      <c r="DF10" s="7">
        <f>SUMIF($A$7:$CY$7,DF$7,$A10:$CY10)</f>
        <v>4.8</v>
      </c>
      <c r="DG10" s="7">
        <f>DF10+DE10</f>
        <v>47.999999999999993</v>
      </c>
      <c r="DH10" s="1"/>
    </row>
    <row r="11" spans="1:112" ht="12.75" customHeight="1" x14ac:dyDescent="0.2">
      <c r="A11" s="27">
        <f>C11/C10</f>
        <v>0.5</v>
      </c>
      <c r="B11" s="6" t="s">
        <v>22</v>
      </c>
      <c r="C11" s="25">
        <v>2</v>
      </c>
      <c r="D11" s="7">
        <f>ROUND(C11*D$8,2)</f>
        <v>1.6</v>
      </c>
      <c r="E11" s="7">
        <f>ROUND(C11*E$8,2)</f>
        <v>0.2</v>
      </c>
      <c r="F11" s="7">
        <f>ROUND(C11*F$8,2)</f>
        <v>0.2</v>
      </c>
      <c r="G11" s="7">
        <f>SUM(D11:F11)</f>
        <v>2</v>
      </c>
      <c r="H11" s="1"/>
      <c r="I11" s="27">
        <f>K11/K10</f>
        <v>0.5</v>
      </c>
      <c r="J11" s="6" t="s">
        <v>22</v>
      </c>
      <c r="K11" s="25">
        <v>2</v>
      </c>
      <c r="L11" s="7">
        <f>ROUND(K11*L$8,2)</f>
        <v>1.6</v>
      </c>
      <c r="M11" s="7">
        <f>ROUND(K11*M$8,2)</f>
        <v>0.2</v>
      </c>
      <c r="N11" s="7">
        <f>ROUND(K11*N$8,2)</f>
        <v>0.2</v>
      </c>
      <c r="O11" s="7">
        <f>SUM(L11:N11)</f>
        <v>2</v>
      </c>
      <c r="P11" s="7"/>
      <c r="Q11" s="27">
        <f>S11/S10</f>
        <v>0.5</v>
      </c>
      <c r="R11" s="6" t="s">
        <v>22</v>
      </c>
      <c r="S11" s="25">
        <v>2</v>
      </c>
      <c r="T11" s="7">
        <f>ROUND(S11*T$8,2)</f>
        <v>1.6</v>
      </c>
      <c r="U11" s="7">
        <f>ROUND(S11*U$8,2)</f>
        <v>0.2</v>
      </c>
      <c r="V11" s="7">
        <f>ROUND(S11*V$8,2)</f>
        <v>0.2</v>
      </c>
      <c r="W11" s="7">
        <f>SUM(T11:V11)</f>
        <v>2</v>
      </c>
      <c r="X11" s="1"/>
      <c r="Y11" s="27">
        <f>AA11/AA10</f>
        <v>0.5</v>
      </c>
      <c r="Z11" s="6" t="s">
        <v>22</v>
      </c>
      <c r="AA11" s="25">
        <v>2</v>
      </c>
      <c r="AB11" s="7">
        <f>ROUND(AA11*AB$8,2)</f>
        <v>1.6</v>
      </c>
      <c r="AC11" s="7">
        <f>ROUND(AA11*AC$8,2)</f>
        <v>0.2</v>
      </c>
      <c r="AD11" s="7">
        <f>ROUND(AA11*AD$8,2)</f>
        <v>0.2</v>
      </c>
      <c r="AE11" s="7">
        <f>SUM(AB11:AD11)</f>
        <v>2</v>
      </c>
      <c r="AF11" s="1"/>
      <c r="AG11" s="27">
        <f>AI11/AI10</f>
        <v>0.5</v>
      </c>
      <c r="AH11" s="6" t="s">
        <v>22</v>
      </c>
      <c r="AI11" s="25">
        <v>2</v>
      </c>
      <c r="AJ11" s="7">
        <f>ROUND(AI11*AJ$8,2)</f>
        <v>1.6</v>
      </c>
      <c r="AK11" s="7">
        <f>ROUND(AI11*AK$8,2)</f>
        <v>0.2</v>
      </c>
      <c r="AL11" s="7">
        <f>ROUND(AI11*AL$8,2)</f>
        <v>0.2</v>
      </c>
      <c r="AM11" s="7">
        <f>SUM(AJ11:AL11)</f>
        <v>2</v>
      </c>
      <c r="AN11" s="1"/>
      <c r="AO11" s="27">
        <f>AQ11/AQ10</f>
        <v>0.5</v>
      </c>
      <c r="AP11" s="6" t="s">
        <v>22</v>
      </c>
      <c r="AQ11" s="25">
        <v>2</v>
      </c>
      <c r="AR11" s="7">
        <f>ROUND(AQ11*AR$8,2)</f>
        <v>1.6</v>
      </c>
      <c r="AS11" s="7">
        <f>ROUND(AQ11*AS$8,2)</f>
        <v>0.2</v>
      </c>
      <c r="AT11" s="7">
        <f>ROUND(AQ11*AT$8,2)</f>
        <v>0.2</v>
      </c>
      <c r="AU11" s="7">
        <f>SUM(AR11:AT11)</f>
        <v>2</v>
      </c>
      <c r="AV11" s="1"/>
      <c r="AW11" s="27">
        <f>AY11/AY10</f>
        <v>0.5</v>
      </c>
      <c r="AX11" s="6" t="s">
        <v>22</v>
      </c>
      <c r="AY11" s="25">
        <v>2</v>
      </c>
      <c r="AZ11" s="7">
        <f>ROUND(AY11*AZ$8,2)</f>
        <v>1.6</v>
      </c>
      <c r="BA11" s="7">
        <f>ROUND(AY11*BA$8,2)</f>
        <v>0.2</v>
      </c>
      <c r="BB11" s="7">
        <f>ROUND(AY11*BB$8,2)</f>
        <v>0.2</v>
      </c>
      <c r="BC11" s="7">
        <f>SUM(AZ11:BB11)</f>
        <v>2</v>
      </c>
      <c r="BD11" s="1"/>
      <c r="BE11" s="27">
        <f>BG11/BG10</f>
        <v>0.5</v>
      </c>
      <c r="BF11" s="6" t="s">
        <v>22</v>
      </c>
      <c r="BG11" s="25">
        <v>2</v>
      </c>
      <c r="BH11" s="7">
        <f>ROUND(BG11*BH$8,2)</f>
        <v>1.6</v>
      </c>
      <c r="BI11" s="7">
        <f>ROUND(BG11*BI$8,2)</f>
        <v>0.2</v>
      </c>
      <c r="BJ11" s="7">
        <f>ROUND(BG11*BJ$8,2)</f>
        <v>0.2</v>
      </c>
      <c r="BK11" s="7">
        <f>SUM(BH11:BJ11)</f>
        <v>2</v>
      </c>
      <c r="BL11" s="1"/>
      <c r="BM11" s="27">
        <f>BO11/BO10</f>
        <v>0.5</v>
      </c>
      <c r="BN11" s="6" t="s">
        <v>22</v>
      </c>
      <c r="BO11" s="25">
        <v>2</v>
      </c>
      <c r="BP11" s="7">
        <f>ROUND(BO11*BP$8,2)</f>
        <v>1.6</v>
      </c>
      <c r="BQ11" s="7">
        <f>ROUND(BO11*BQ$8,2)</f>
        <v>0.2</v>
      </c>
      <c r="BR11" s="7">
        <f>ROUND(BO11*BR$8,2)</f>
        <v>0.2</v>
      </c>
      <c r="BS11" s="7">
        <f>SUM(BP11:BR11)</f>
        <v>2</v>
      </c>
      <c r="BT11" s="1"/>
      <c r="BU11" s="27">
        <f>BW11/BW10</f>
        <v>0.5</v>
      </c>
      <c r="BV11" s="6" t="s">
        <v>22</v>
      </c>
      <c r="BW11" s="25">
        <v>2</v>
      </c>
      <c r="BX11" s="7">
        <f>ROUND(BW11*BX$8,2)</f>
        <v>1.6</v>
      </c>
      <c r="BY11" s="7">
        <f>ROUND(BW11*BY$8,2)</f>
        <v>0.2</v>
      </c>
      <c r="BZ11" s="7">
        <f>ROUND(BW11*BZ$8,2)</f>
        <v>0.2</v>
      </c>
      <c r="CA11" s="7">
        <f>SUM(BX11:BZ11)</f>
        <v>2</v>
      </c>
      <c r="CB11" s="21"/>
      <c r="CC11" s="27">
        <f>CE11/CE10</f>
        <v>0.5</v>
      </c>
      <c r="CD11" s="6" t="s">
        <v>22</v>
      </c>
      <c r="CE11" s="25">
        <v>2</v>
      </c>
      <c r="CF11" s="7">
        <f>ROUND(CE11*CF$8,2)</f>
        <v>1.6</v>
      </c>
      <c r="CG11" s="7">
        <f>ROUND(CE11*CG$8,2)</f>
        <v>0.2</v>
      </c>
      <c r="CH11" s="7">
        <f>ROUND(CE11*CH$8,2)</f>
        <v>0.2</v>
      </c>
      <c r="CI11" s="7">
        <f>SUM(CF11:CH11)</f>
        <v>2</v>
      </c>
      <c r="CJ11" s="21"/>
      <c r="CK11" s="27">
        <f>CM11/CM10</f>
        <v>0.5</v>
      </c>
      <c r="CL11" s="6" t="s">
        <v>22</v>
      </c>
      <c r="CM11" s="25">
        <v>2</v>
      </c>
      <c r="CN11" s="7">
        <f>ROUND(CM11*CN$8,2)</f>
        <v>1.6</v>
      </c>
      <c r="CO11" s="7">
        <f>ROUND(CM11*CO$8,2)</f>
        <v>0.2</v>
      </c>
      <c r="CP11" s="7">
        <f>ROUND(CM11*CP$8,2)</f>
        <v>0.2</v>
      </c>
      <c r="CQ11" s="7">
        <f>SUM(CN11:CP11)</f>
        <v>2</v>
      </c>
      <c r="CR11" s="1"/>
      <c r="CS11" s="27" t="e">
        <f>CU11/CU10</f>
        <v>#DIV/0!</v>
      </c>
      <c r="CT11" s="6" t="s">
        <v>22</v>
      </c>
      <c r="CU11" s="25">
        <v>-2.5</v>
      </c>
      <c r="CV11" s="7">
        <f>ROUND(CU11*CV$8,2)</f>
        <v>-2</v>
      </c>
      <c r="CW11" s="7">
        <f>ROUND(CU11*CW$8,2)</f>
        <v>-0.25</v>
      </c>
      <c r="CX11" s="7">
        <f>ROUND(CU11*CX$8,2)</f>
        <v>-0.25</v>
      </c>
      <c r="CY11" s="7">
        <f>SUM(CV11:CX11)</f>
        <v>-2.5</v>
      </c>
      <c r="CZ11" s="1"/>
      <c r="DA11" s="27">
        <f>DE11/DE10</f>
        <v>0.44791666666666669</v>
      </c>
      <c r="DB11" s="6" t="s">
        <v>22</v>
      </c>
      <c r="DC11" s="7">
        <f t="shared" si="0"/>
        <v>17.2</v>
      </c>
      <c r="DD11" s="7">
        <f t="shared" si="0"/>
        <v>2.15</v>
      </c>
      <c r="DE11" s="7">
        <f>DC11+DD11</f>
        <v>19.349999999999998</v>
      </c>
      <c r="DF11" s="7">
        <f>SUMIF($A$7:$CY$7,DF$7,$A11:$CY11)</f>
        <v>2.15</v>
      </c>
      <c r="DG11" s="7">
        <f>DF11+DE11</f>
        <v>21.499999999999996</v>
      </c>
      <c r="DH11" s="1"/>
    </row>
    <row r="12" spans="1:112" ht="12.75" customHeight="1" x14ac:dyDescent="0.2">
      <c r="A12" s="5"/>
      <c r="B12" s="6" t="s">
        <v>23</v>
      </c>
      <c r="C12" s="25">
        <v>3</v>
      </c>
      <c r="D12" s="7">
        <f>ROUND(C12*D$8,2)</f>
        <v>2.4</v>
      </c>
      <c r="E12" s="7">
        <f>ROUND(C12*E$8,2)</f>
        <v>0.3</v>
      </c>
      <c r="F12" s="7">
        <f>ROUND(C12*F$8,2)</f>
        <v>0.3</v>
      </c>
      <c r="G12" s="7">
        <f>SUM(D12:F12)</f>
        <v>2.9999999999999996</v>
      </c>
      <c r="H12" s="1"/>
      <c r="I12" s="5"/>
      <c r="J12" s="6" t="s">
        <v>23</v>
      </c>
      <c r="K12" s="25">
        <v>3</v>
      </c>
      <c r="L12" s="7">
        <f>ROUND(K12*L$8,2)</f>
        <v>2.4</v>
      </c>
      <c r="M12" s="7">
        <f>ROUND(K12*M$8,2)</f>
        <v>0.3</v>
      </c>
      <c r="N12" s="7">
        <f>ROUND(K12*N$8,2)</f>
        <v>0.3</v>
      </c>
      <c r="O12" s="7">
        <f>SUM(L12:N12)</f>
        <v>2.9999999999999996</v>
      </c>
      <c r="P12" s="7"/>
      <c r="Q12" s="5"/>
      <c r="R12" s="6" t="s">
        <v>23</v>
      </c>
      <c r="S12" s="25">
        <v>3</v>
      </c>
      <c r="T12" s="7">
        <f>ROUND(S12*T$8,2)</f>
        <v>2.4</v>
      </c>
      <c r="U12" s="7">
        <f>ROUND(S12*U$8,2)</f>
        <v>0.3</v>
      </c>
      <c r="V12" s="7">
        <f>ROUND(S12*V$8,2)</f>
        <v>0.3</v>
      </c>
      <c r="W12" s="7">
        <f>SUM(T12:V12)</f>
        <v>2.9999999999999996</v>
      </c>
      <c r="X12" s="1"/>
      <c r="Y12" s="5"/>
      <c r="Z12" s="6" t="s">
        <v>23</v>
      </c>
      <c r="AA12" s="25">
        <v>3</v>
      </c>
      <c r="AB12" s="7">
        <f>ROUND(AA12*AB$8,2)</f>
        <v>2.4</v>
      </c>
      <c r="AC12" s="7">
        <f>ROUND(AA12*AC$8,2)</f>
        <v>0.3</v>
      </c>
      <c r="AD12" s="7">
        <f>ROUND(AA12*AD$8,2)</f>
        <v>0.3</v>
      </c>
      <c r="AE12" s="7">
        <f>SUM(AB12:AD12)</f>
        <v>2.9999999999999996</v>
      </c>
      <c r="AF12" s="1"/>
      <c r="AG12" s="5"/>
      <c r="AH12" s="6" t="s">
        <v>23</v>
      </c>
      <c r="AI12" s="25">
        <v>3</v>
      </c>
      <c r="AJ12" s="7">
        <f>ROUND(AI12*AJ$8,2)</f>
        <v>2.4</v>
      </c>
      <c r="AK12" s="7">
        <f>ROUND(AI12*AK$8,2)</f>
        <v>0.3</v>
      </c>
      <c r="AL12" s="7">
        <f>ROUND(AI12*AL$8,2)</f>
        <v>0.3</v>
      </c>
      <c r="AM12" s="7">
        <f>SUM(AJ12:AL12)</f>
        <v>2.9999999999999996</v>
      </c>
      <c r="AN12" s="1"/>
      <c r="AO12" s="5"/>
      <c r="AP12" s="6" t="s">
        <v>23</v>
      </c>
      <c r="AQ12" s="25">
        <v>3</v>
      </c>
      <c r="AR12" s="7">
        <f>ROUND(AQ12*AR$8,2)</f>
        <v>2.4</v>
      </c>
      <c r="AS12" s="7">
        <f>ROUND(AQ12*AS$8,2)</f>
        <v>0.3</v>
      </c>
      <c r="AT12" s="7">
        <f>ROUND(AQ12*AT$8,2)</f>
        <v>0.3</v>
      </c>
      <c r="AU12" s="7">
        <f>SUM(AR12:AT12)</f>
        <v>2.9999999999999996</v>
      </c>
      <c r="AV12" s="1"/>
      <c r="AW12" s="5"/>
      <c r="AX12" s="6" t="s">
        <v>23</v>
      </c>
      <c r="AY12" s="25">
        <v>3</v>
      </c>
      <c r="AZ12" s="7">
        <f>ROUND(AY12*AZ$8,2)</f>
        <v>2.4</v>
      </c>
      <c r="BA12" s="7">
        <f>ROUND(AY12*BA$8,2)</f>
        <v>0.3</v>
      </c>
      <c r="BB12" s="7">
        <f>ROUND(AY12*BB$8,2)</f>
        <v>0.3</v>
      </c>
      <c r="BC12" s="7">
        <f>SUM(AZ12:BB12)</f>
        <v>2.9999999999999996</v>
      </c>
      <c r="BD12" s="1"/>
      <c r="BE12" s="5"/>
      <c r="BF12" s="6" t="s">
        <v>23</v>
      </c>
      <c r="BG12" s="25">
        <v>3</v>
      </c>
      <c r="BH12" s="7">
        <f>ROUND(BG12*BH$8,2)</f>
        <v>2.4</v>
      </c>
      <c r="BI12" s="7">
        <f>ROUND(BG12*BI$8,2)</f>
        <v>0.3</v>
      </c>
      <c r="BJ12" s="7">
        <f>ROUND(BG12*BJ$8,2)</f>
        <v>0.3</v>
      </c>
      <c r="BK12" s="7">
        <f>SUM(BH12:BJ12)</f>
        <v>2.9999999999999996</v>
      </c>
      <c r="BL12" s="1"/>
      <c r="BM12" s="5"/>
      <c r="BN12" s="6" t="s">
        <v>23</v>
      </c>
      <c r="BO12" s="25">
        <v>3</v>
      </c>
      <c r="BP12" s="7">
        <f>ROUND(BO12*BP$8,2)</f>
        <v>2.4</v>
      </c>
      <c r="BQ12" s="7">
        <f>ROUND(BO12*BQ$8,2)</f>
        <v>0.3</v>
      </c>
      <c r="BR12" s="7">
        <f>ROUND(BO12*BR$8,2)</f>
        <v>0.3</v>
      </c>
      <c r="BS12" s="7">
        <f>SUM(BP12:BR12)</f>
        <v>2.9999999999999996</v>
      </c>
      <c r="BT12" s="1"/>
      <c r="BU12" s="5"/>
      <c r="BV12" s="6" t="s">
        <v>23</v>
      </c>
      <c r="BW12" s="25">
        <v>3</v>
      </c>
      <c r="BX12" s="7">
        <f>ROUND(BW12*BX$8,2)</f>
        <v>2.4</v>
      </c>
      <c r="BY12" s="7">
        <f>ROUND(BW12*BY$8,2)</f>
        <v>0.3</v>
      </c>
      <c r="BZ12" s="7">
        <f>ROUND(BW12*BZ$8,2)</f>
        <v>0.3</v>
      </c>
      <c r="CA12" s="7">
        <f>SUM(BX12:BZ12)</f>
        <v>2.9999999999999996</v>
      </c>
      <c r="CB12" s="21"/>
      <c r="CC12" s="5"/>
      <c r="CD12" s="6" t="s">
        <v>23</v>
      </c>
      <c r="CE12" s="25">
        <v>3</v>
      </c>
      <c r="CF12" s="7">
        <f>ROUND(CE12*CF$8,2)</f>
        <v>2.4</v>
      </c>
      <c r="CG12" s="7">
        <f>ROUND(CE12*CG$8,2)</f>
        <v>0.3</v>
      </c>
      <c r="CH12" s="7">
        <f>ROUND(CE12*CH$8,2)</f>
        <v>0.3</v>
      </c>
      <c r="CI12" s="7">
        <f>SUM(CF12:CH12)</f>
        <v>2.9999999999999996</v>
      </c>
      <c r="CJ12" s="21"/>
      <c r="CK12" s="5"/>
      <c r="CL12" s="6" t="s">
        <v>23</v>
      </c>
      <c r="CM12" s="25">
        <v>3</v>
      </c>
      <c r="CN12" s="7">
        <f>ROUND(CM12*CN$8,2)</f>
        <v>2.4</v>
      </c>
      <c r="CO12" s="7">
        <f>ROUND(CM12*CO$8,2)</f>
        <v>0.3</v>
      </c>
      <c r="CP12" s="7">
        <f>ROUND(CM12*CP$8,2)</f>
        <v>0.3</v>
      </c>
      <c r="CQ12" s="7">
        <f>SUM(CN12:CP12)</f>
        <v>2.9999999999999996</v>
      </c>
      <c r="CR12" s="1"/>
      <c r="CS12" s="5"/>
      <c r="CT12" s="6" t="s">
        <v>23</v>
      </c>
      <c r="CU12" s="25"/>
      <c r="CV12" s="7">
        <f>ROUND(CU12*CV$8,2)</f>
        <v>0</v>
      </c>
      <c r="CW12" s="7">
        <f>ROUND(CU12*CW$8,2)</f>
        <v>0</v>
      </c>
      <c r="CX12" s="7">
        <f>ROUND(CU12*CX$8,2)</f>
        <v>0</v>
      </c>
      <c r="CY12" s="7">
        <f>SUM(CV12:CX12)</f>
        <v>0</v>
      </c>
      <c r="CZ12" s="1"/>
      <c r="DA12" s="28"/>
      <c r="DB12" s="6" t="s">
        <v>23</v>
      </c>
      <c r="DC12" s="7">
        <f t="shared" si="0"/>
        <v>28.799999999999994</v>
      </c>
      <c r="DD12" s="7">
        <f t="shared" si="0"/>
        <v>3.5999999999999992</v>
      </c>
      <c r="DE12" s="7">
        <f>DC12+DD12</f>
        <v>32.399999999999991</v>
      </c>
      <c r="DF12" s="7">
        <f>SUMIF($A$7:$CY$7,DF$7,$A12:$CY12)</f>
        <v>3.5999999999999992</v>
      </c>
      <c r="DG12" s="7">
        <f>DF12+DE12</f>
        <v>35.999999999999993</v>
      </c>
      <c r="DH12" s="1"/>
    </row>
    <row r="13" spans="1:112" x14ac:dyDescent="0.2">
      <c r="A13" s="27">
        <f>C13/(C10+C11)</f>
        <v>0.5</v>
      </c>
      <c r="B13" s="6" t="s">
        <v>24</v>
      </c>
      <c r="C13" s="25">
        <v>3</v>
      </c>
      <c r="D13" s="7">
        <f>ROUND(C13*D$8,2)</f>
        <v>2.4</v>
      </c>
      <c r="E13" s="7">
        <f>ROUND(C13*E$8,2)</f>
        <v>0.3</v>
      </c>
      <c r="F13" s="7">
        <f>ROUND(C13*F$8,2)</f>
        <v>0.3</v>
      </c>
      <c r="G13" s="7">
        <f>SUM(D13:F13)</f>
        <v>2.9999999999999996</v>
      </c>
      <c r="H13" s="1"/>
      <c r="I13" s="27">
        <f>K13/(K10+K11)</f>
        <v>0.5</v>
      </c>
      <c r="J13" s="6" t="s">
        <v>24</v>
      </c>
      <c r="K13" s="25">
        <v>3</v>
      </c>
      <c r="L13" s="7">
        <f>ROUND(K13*L$8,2)</f>
        <v>2.4</v>
      </c>
      <c r="M13" s="7">
        <f>ROUND(K13*M$8,2)</f>
        <v>0.3</v>
      </c>
      <c r="N13" s="7">
        <f>ROUND(K13*N$8,2)</f>
        <v>0.3</v>
      </c>
      <c r="O13" s="7">
        <f>SUM(L13:N13)</f>
        <v>2.9999999999999996</v>
      </c>
      <c r="P13" s="7"/>
      <c r="Q13" s="27">
        <f>S13/(S10+S11)</f>
        <v>0.5</v>
      </c>
      <c r="R13" s="6" t="s">
        <v>24</v>
      </c>
      <c r="S13" s="25">
        <v>3</v>
      </c>
      <c r="T13" s="7">
        <f>ROUND(S13*T$8,2)</f>
        <v>2.4</v>
      </c>
      <c r="U13" s="7">
        <f>ROUND(S13*U$8,2)</f>
        <v>0.3</v>
      </c>
      <c r="V13" s="7">
        <f>ROUND(S13*V$8,2)</f>
        <v>0.3</v>
      </c>
      <c r="W13" s="7">
        <f>SUM(T13:V13)</f>
        <v>2.9999999999999996</v>
      </c>
      <c r="X13" s="1"/>
      <c r="Y13" s="27">
        <f>AA13/(AA10+AA11)</f>
        <v>0.5</v>
      </c>
      <c r="Z13" s="6" t="s">
        <v>24</v>
      </c>
      <c r="AA13" s="25">
        <v>3</v>
      </c>
      <c r="AB13" s="7">
        <f>ROUND(AA13*AB$8,2)</f>
        <v>2.4</v>
      </c>
      <c r="AC13" s="7">
        <f>ROUND(AA13*AC$8,2)</f>
        <v>0.3</v>
      </c>
      <c r="AD13" s="7">
        <f>ROUND(AA13*AD$8,2)</f>
        <v>0.3</v>
      </c>
      <c r="AE13" s="7">
        <f>SUM(AB13:AD13)</f>
        <v>2.9999999999999996</v>
      </c>
      <c r="AF13" s="1"/>
      <c r="AG13" s="27">
        <f>AI13/(AI10+AI11)</f>
        <v>0.5</v>
      </c>
      <c r="AH13" s="6" t="s">
        <v>24</v>
      </c>
      <c r="AI13" s="25">
        <v>3</v>
      </c>
      <c r="AJ13" s="7">
        <f>ROUND(AI13*AJ$8,2)</f>
        <v>2.4</v>
      </c>
      <c r="AK13" s="7">
        <f>ROUND(AI13*AK$8,2)</f>
        <v>0.3</v>
      </c>
      <c r="AL13" s="7">
        <f>ROUND(AI13*AL$8,2)</f>
        <v>0.3</v>
      </c>
      <c r="AM13" s="7">
        <f>SUM(AJ13:AL13)</f>
        <v>2.9999999999999996</v>
      </c>
      <c r="AN13" s="1"/>
      <c r="AO13" s="27">
        <f>AQ13/(AQ10+AQ11)</f>
        <v>0.5</v>
      </c>
      <c r="AP13" s="6" t="s">
        <v>24</v>
      </c>
      <c r="AQ13" s="25">
        <v>3</v>
      </c>
      <c r="AR13" s="7">
        <f>ROUND(AQ13*AR$8,2)</f>
        <v>2.4</v>
      </c>
      <c r="AS13" s="7">
        <f>ROUND(AQ13*AS$8,2)</f>
        <v>0.3</v>
      </c>
      <c r="AT13" s="7">
        <f>ROUND(AQ13*AT$8,2)</f>
        <v>0.3</v>
      </c>
      <c r="AU13" s="7">
        <f>SUM(AR13:AT13)</f>
        <v>2.9999999999999996</v>
      </c>
      <c r="AV13" s="1"/>
      <c r="AW13" s="27">
        <f>AY13/(AY10+AY11)</f>
        <v>0.5</v>
      </c>
      <c r="AX13" s="6" t="s">
        <v>24</v>
      </c>
      <c r="AY13" s="25">
        <v>3</v>
      </c>
      <c r="AZ13" s="7">
        <f>ROUND(AY13*AZ$8,2)</f>
        <v>2.4</v>
      </c>
      <c r="BA13" s="7">
        <f>ROUND(AY13*BA$8,2)</f>
        <v>0.3</v>
      </c>
      <c r="BB13" s="7">
        <f>ROUND(AY13*BB$8,2)</f>
        <v>0.3</v>
      </c>
      <c r="BC13" s="7">
        <f>SUM(AZ13:BB13)</f>
        <v>2.9999999999999996</v>
      </c>
      <c r="BD13" s="1"/>
      <c r="BE13" s="27">
        <f>BG13/(BG10+BG11)</f>
        <v>0.5</v>
      </c>
      <c r="BF13" s="6" t="s">
        <v>24</v>
      </c>
      <c r="BG13" s="25">
        <v>3</v>
      </c>
      <c r="BH13" s="7">
        <f>ROUND(BG13*BH$8,2)</f>
        <v>2.4</v>
      </c>
      <c r="BI13" s="7">
        <f>ROUND(BG13*BI$8,2)</f>
        <v>0.3</v>
      </c>
      <c r="BJ13" s="7">
        <f>ROUND(BG13*BJ$8,2)</f>
        <v>0.3</v>
      </c>
      <c r="BK13" s="7">
        <f>SUM(BH13:BJ13)</f>
        <v>2.9999999999999996</v>
      </c>
      <c r="BL13" s="1"/>
      <c r="BM13" s="27">
        <f>BO13/(BO10+BO11)</f>
        <v>0.5</v>
      </c>
      <c r="BN13" s="6" t="s">
        <v>24</v>
      </c>
      <c r="BO13" s="25">
        <v>3</v>
      </c>
      <c r="BP13" s="7">
        <f>ROUND(BO13*BP$8,2)</f>
        <v>2.4</v>
      </c>
      <c r="BQ13" s="7">
        <f>ROUND(BO13*BQ$8,2)</f>
        <v>0.3</v>
      </c>
      <c r="BR13" s="7">
        <f>ROUND(BO13*BR$8,2)</f>
        <v>0.3</v>
      </c>
      <c r="BS13" s="7">
        <f>SUM(BP13:BR13)</f>
        <v>2.9999999999999996</v>
      </c>
      <c r="BT13" s="1"/>
      <c r="BU13" s="27">
        <f>BW13/(BW10+BW11)</f>
        <v>0.5</v>
      </c>
      <c r="BV13" s="6" t="s">
        <v>24</v>
      </c>
      <c r="BW13" s="25">
        <v>3</v>
      </c>
      <c r="BX13" s="7">
        <f>ROUND(BW13*BX$8,2)</f>
        <v>2.4</v>
      </c>
      <c r="BY13" s="7">
        <f>ROUND(BW13*BY$8,2)</f>
        <v>0.3</v>
      </c>
      <c r="BZ13" s="7">
        <f>ROUND(BW13*BZ$8,2)</f>
        <v>0.3</v>
      </c>
      <c r="CA13" s="7">
        <f>SUM(BX13:BZ13)</f>
        <v>2.9999999999999996</v>
      </c>
      <c r="CB13" s="21"/>
      <c r="CC13" s="27">
        <f>CE13/(CE10+CE11)</f>
        <v>0.5</v>
      </c>
      <c r="CD13" s="6" t="s">
        <v>24</v>
      </c>
      <c r="CE13" s="25">
        <v>3</v>
      </c>
      <c r="CF13" s="7">
        <f>ROUND(CE13*CF$8,2)</f>
        <v>2.4</v>
      </c>
      <c r="CG13" s="7">
        <f>ROUND(CE13*CG$8,2)</f>
        <v>0.3</v>
      </c>
      <c r="CH13" s="7">
        <f>ROUND(CE13*CH$8,2)</f>
        <v>0.3</v>
      </c>
      <c r="CI13" s="7">
        <f>SUM(CF13:CH13)</f>
        <v>2.9999999999999996</v>
      </c>
      <c r="CJ13" s="21"/>
      <c r="CK13" s="27">
        <f>CM13/(CM10+CM11)</f>
        <v>0.5</v>
      </c>
      <c r="CL13" s="6" t="s">
        <v>24</v>
      </c>
      <c r="CM13" s="25">
        <v>3</v>
      </c>
      <c r="CN13" s="7">
        <f>ROUND(CM13*CN$8,2)</f>
        <v>2.4</v>
      </c>
      <c r="CO13" s="7">
        <f>ROUND(CM13*CO$8,2)</f>
        <v>0.3</v>
      </c>
      <c r="CP13" s="7">
        <f>ROUND(CM13*CP$8,2)</f>
        <v>0.3</v>
      </c>
      <c r="CQ13" s="7">
        <f>SUM(CN13:CP13)</f>
        <v>2.9999999999999996</v>
      </c>
      <c r="CR13" s="1"/>
      <c r="CS13" s="27">
        <f>CU13/(CU10+CU11)</f>
        <v>-1.2</v>
      </c>
      <c r="CT13" s="6" t="s">
        <v>24</v>
      </c>
      <c r="CU13" s="25">
        <v>3</v>
      </c>
      <c r="CV13" s="7">
        <f>ROUND(CU13*CV$8,2)</f>
        <v>2.4</v>
      </c>
      <c r="CW13" s="7">
        <f>ROUND(CU13*CW$8,2)</f>
        <v>0.3</v>
      </c>
      <c r="CX13" s="7">
        <f>ROUND(CU13*CX$8,2)</f>
        <v>0.3</v>
      </c>
      <c r="CY13" s="7">
        <f>SUM(CV13:CX13)</f>
        <v>2.9999999999999996</v>
      </c>
      <c r="CZ13" s="1"/>
      <c r="DA13" s="27">
        <f>DC13/(DC10+DC11)</f>
        <v>0.5611510791366906</v>
      </c>
      <c r="DB13" s="6" t="s">
        <v>24</v>
      </c>
      <c r="DC13" s="7">
        <f t="shared" si="0"/>
        <v>31.199999999999992</v>
      </c>
      <c r="DD13" s="7">
        <f t="shared" si="0"/>
        <v>3.899999999999999</v>
      </c>
      <c r="DE13" s="7">
        <f>DC13+DD13</f>
        <v>35.099999999999994</v>
      </c>
      <c r="DF13" s="7">
        <f>SUMIF($A$7:$CY$7,DF$7,$A13:$CY13)</f>
        <v>3.899999999999999</v>
      </c>
      <c r="DG13" s="7">
        <f>DF13+DE13</f>
        <v>38.999999999999993</v>
      </c>
      <c r="DH13" s="1"/>
    </row>
    <row r="14" spans="1:112" ht="13.5" thickBot="1" x14ac:dyDescent="0.25">
      <c r="A14" s="29"/>
      <c r="B14" s="30" t="s">
        <v>14</v>
      </c>
      <c r="C14" s="31">
        <f>SUM(C10:C13)</f>
        <v>12</v>
      </c>
      <c r="D14" s="31">
        <f>SUM(D10:D13)</f>
        <v>9.6000000000000014</v>
      </c>
      <c r="E14" s="31">
        <f>SUM(E10:E13)</f>
        <v>1.2000000000000002</v>
      </c>
      <c r="F14" s="31">
        <f>SUM(F10:F13)</f>
        <v>1.2000000000000002</v>
      </c>
      <c r="G14" s="31">
        <f>SUM(G10:G13)</f>
        <v>12</v>
      </c>
      <c r="H14" s="1"/>
      <c r="I14" s="29"/>
      <c r="J14" s="30" t="s">
        <v>14</v>
      </c>
      <c r="K14" s="31">
        <f>SUM(K10:K13)</f>
        <v>12</v>
      </c>
      <c r="L14" s="31">
        <f>SUM(L10:L13)</f>
        <v>9.6000000000000014</v>
      </c>
      <c r="M14" s="31">
        <f>SUM(M10:M13)</f>
        <v>1.2000000000000002</v>
      </c>
      <c r="N14" s="31">
        <f>SUM(N10:N13)</f>
        <v>1.2000000000000002</v>
      </c>
      <c r="O14" s="31">
        <f>SUM(O10:O13)</f>
        <v>12</v>
      </c>
      <c r="P14" s="21"/>
      <c r="Q14" s="29"/>
      <c r="R14" s="30" t="s">
        <v>14</v>
      </c>
      <c r="S14" s="31">
        <f>SUM(S10:S13)</f>
        <v>12</v>
      </c>
      <c r="T14" s="31">
        <f>SUM(T10:T13)</f>
        <v>9.6000000000000014</v>
      </c>
      <c r="U14" s="31">
        <f>SUM(U10:U13)</f>
        <v>1.2000000000000002</v>
      </c>
      <c r="V14" s="31">
        <f>SUM(V10:V13)</f>
        <v>1.2000000000000002</v>
      </c>
      <c r="W14" s="31">
        <f>SUM(W10:W13)</f>
        <v>12</v>
      </c>
      <c r="X14" s="1"/>
      <c r="Y14" s="29"/>
      <c r="Z14" s="30" t="s">
        <v>14</v>
      </c>
      <c r="AA14" s="31">
        <f>SUM(AA10:AA13)</f>
        <v>12</v>
      </c>
      <c r="AB14" s="31">
        <f>SUM(AB10:AB13)</f>
        <v>9.6000000000000014</v>
      </c>
      <c r="AC14" s="31">
        <f>SUM(AC10:AC13)</f>
        <v>1.2000000000000002</v>
      </c>
      <c r="AD14" s="31">
        <f>SUM(AD10:AD13)</f>
        <v>1.2000000000000002</v>
      </c>
      <c r="AE14" s="31">
        <f>SUM(AE10:AE13)</f>
        <v>12</v>
      </c>
      <c r="AF14" s="1"/>
      <c r="AG14" s="29"/>
      <c r="AH14" s="30" t="s">
        <v>14</v>
      </c>
      <c r="AI14" s="31">
        <f>SUM(AI10:AI13)</f>
        <v>12</v>
      </c>
      <c r="AJ14" s="31">
        <f>SUM(AJ10:AJ13)</f>
        <v>9.6000000000000014</v>
      </c>
      <c r="AK14" s="31">
        <f>SUM(AK10:AK13)</f>
        <v>1.2000000000000002</v>
      </c>
      <c r="AL14" s="31">
        <f>SUM(AL10:AL13)</f>
        <v>1.2000000000000002</v>
      </c>
      <c r="AM14" s="31">
        <f>SUM(AM10:AM13)</f>
        <v>12</v>
      </c>
      <c r="AN14" s="1"/>
      <c r="AO14" s="29"/>
      <c r="AP14" s="30" t="s">
        <v>14</v>
      </c>
      <c r="AQ14" s="31">
        <f>SUM(AQ10:AQ13)</f>
        <v>12</v>
      </c>
      <c r="AR14" s="31">
        <f>SUM(AR10:AR13)</f>
        <v>9.6000000000000014</v>
      </c>
      <c r="AS14" s="31">
        <f>SUM(AS10:AS13)</f>
        <v>1.2000000000000002</v>
      </c>
      <c r="AT14" s="31">
        <f>SUM(AT10:AT13)</f>
        <v>1.2000000000000002</v>
      </c>
      <c r="AU14" s="31">
        <f>SUM(AU10:AU13)</f>
        <v>12</v>
      </c>
      <c r="AV14" s="1"/>
      <c r="AW14" s="29"/>
      <c r="AX14" s="30" t="s">
        <v>14</v>
      </c>
      <c r="AY14" s="31">
        <f>SUM(AY10:AY13)</f>
        <v>12</v>
      </c>
      <c r="AZ14" s="31">
        <f>SUM(AZ10:AZ13)</f>
        <v>9.6000000000000014</v>
      </c>
      <c r="BA14" s="31">
        <f>SUM(BA10:BA13)</f>
        <v>1.2000000000000002</v>
      </c>
      <c r="BB14" s="31">
        <f>SUM(BB10:BB13)</f>
        <v>1.2000000000000002</v>
      </c>
      <c r="BC14" s="31">
        <f>SUM(BC10:BC13)</f>
        <v>12</v>
      </c>
      <c r="BD14" s="1"/>
      <c r="BE14" s="29"/>
      <c r="BF14" s="30" t="s">
        <v>14</v>
      </c>
      <c r="BG14" s="31">
        <f>SUM(BG10:BG13)</f>
        <v>12</v>
      </c>
      <c r="BH14" s="31">
        <f>SUM(BH10:BH13)</f>
        <v>9.6000000000000014</v>
      </c>
      <c r="BI14" s="31">
        <f>SUM(BI10:BI13)</f>
        <v>1.2000000000000002</v>
      </c>
      <c r="BJ14" s="31">
        <f>SUM(BJ10:BJ13)</f>
        <v>1.2000000000000002</v>
      </c>
      <c r="BK14" s="31">
        <f>SUM(BK10:BK13)</f>
        <v>12</v>
      </c>
      <c r="BL14" s="1"/>
      <c r="BM14" s="29"/>
      <c r="BN14" s="30" t="s">
        <v>14</v>
      </c>
      <c r="BO14" s="31">
        <f>SUM(BO10:BO13)</f>
        <v>12</v>
      </c>
      <c r="BP14" s="31">
        <f>SUM(BP10:BP13)</f>
        <v>9.6000000000000014</v>
      </c>
      <c r="BQ14" s="31">
        <f>SUM(BQ10:BQ13)</f>
        <v>1.2000000000000002</v>
      </c>
      <c r="BR14" s="31">
        <f>SUM(BR10:BR13)</f>
        <v>1.2000000000000002</v>
      </c>
      <c r="BS14" s="31">
        <f>SUM(BS10:BS13)</f>
        <v>12</v>
      </c>
      <c r="BT14" s="1"/>
      <c r="BU14" s="29"/>
      <c r="BV14" s="30" t="s">
        <v>14</v>
      </c>
      <c r="BW14" s="31">
        <f>SUM(BW10:BW13)</f>
        <v>12</v>
      </c>
      <c r="BX14" s="31">
        <f>SUM(BX10:BX13)</f>
        <v>9.6000000000000014</v>
      </c>
      <c r="BY14" s="31">
        <f>SUM(BY10:BY13)</f>
        <v>1.2000000000000002</v>
      </c>
      <c r="BZ14" s="31">
        <f>SUM(BZ10:BZ13)</f>
        <v>1.2000000000000002</v>
      </c>
      <c r="CA14" s="31">
        <f>SUM(CA10:CA13)</f>
        <v>12</v>
      </c>
      <c r="CB14" s="21"/>
      <c r="CC14" s="29"/>
      <c r="CD14" s="30" t="s">
        <v>14</v>
      </c>
      <c r="CE14" s="31">
        <f>SUM(CE10:CE13)</f>
        <v>12</v>
      </c>
      <c r="CF14" s="31">
        <f>SUM(CF10:CF13)</f>
        <v>9.6000000000000014</v>
      </c>
      <c r="CG14" s="31">
        <f>SUM(CG10:CG13)</f>
        <v>1.2000000000000002</v>
      </c>
      <c r="CH14" s="31">
        <f>SUM(CH10:CH13)</f>
        <v>1.2000000000000002</v>
      </c>
      <c r="CI14" s="31">
        <f>SUM(CI10:CI13)</f>
        <v>12</v>
      </c>
      <c r="CJ14" s="21"/>
      <c r="CK14" s="29"/>
      <c r="CL14" s="30" t="s">
        <v>14</v>
      </c>
      <c r="CM14" s="31">
        <f>SUM(CM10:CM13)</f>
        <v>12</v>
      </c>
      <c r="CN14" s="31">
        <f>SUM(CN10:CN13)</f>
        <v>9.6000000000000014</v>
      </c>
      <c r="CO14" s="31">
        <f>SUM(CO10:CO13)</f>
        <v>1.2000000000000002</v>
      </c>
      <c r="CP14" s="31">
        <f>SUM(CP10:CP13)</f>
        <v>1.2000000000000002</v>
      </c>
      <c r="CQ14" s="31">
        <f>SUM(CQ10:CQ13)</f>
        <v>12</v>
      </c>
      <c r="CR14" s="1"/>
      <c r="CS14" s="29"/>
      <c r="CT14" s="30" t="s">
        <v>14</v>
      </c>
      <c r="CU14" s="31">
        <f>SUM(CU10:CU13)</f>
        <v>0.5</v>
      </c>
      <c r="CV14" s="31">
        <f>SUM(CV10:CV13)</f>
        <v>0.39999999999999991</v>
      </c>
      <c r="CW14" s="31">
        <f>SUM(CW10:CW13)</f>
        <v>4.9999999999999989E-2</v>
      </c>
      <c r="CX14" s="31">
        <f>SUM(CX10:CX13)</f>
        <v>4.9999999999999989E-2</v>
      </c>
      <c r="CY14" s="31">
        <f>SUM(CY10:CY13)</f>
        <v>0.49999999999999956</v>
      </c>
      <c r="CZ14" s="1"/>
      <c r="DA14" s="29"/>
      <c r="DB14" s="30" t="s">
        <v>14</v>
      </c>
      <c r="DC14" s="31">
        <f>SUM(DC10:DC13)</f>
        <v>115.59999999999998</v>
      </c>
      <c r="DD14" s="31">
        <f>SUM(DD10:DD13)</f>
        <v>14.449999999999998</v>
      </c>
      <c r="DE14" s="31">
        <f>SUM(DE10:DE13)</f>
        <v>130.04999999999998</v>
      </c>
      <c r="DF14" s="31">
        <f>SUM(DF10:DF13)</f>
        <v>14.449999999999998</v>
      </c>
      <c r="DG14" s="31">
        <f>SUM(DG10:DG13)</f>
        <v>144.49999999999997</v>
      </c>
      <c r="DH14" s="1"/>
    </row>
    <row r="15" spans="1:112" ht="13.5" thickTop="1" x14ac:dyDescent="0.2">
      <c r="A15" s="16" t="s">
        <v>25</v>
      </c>
      <c r="B15" s="32"/>
      <c r="C15" s="21"/>
      <c r="D15" s="21"/>
      <c r="E15" s="21"/>
      <c r="F15" s="21"/>
      <c r="G15" s="21"/>
      <c r="H15" s="1"/>
      <c r="I15" s="16" t="str">
        <f>A15</f>
        <v>TIP</v>
      </c>
      <c r="J15" s="32"/>
      <c r="K15" s="21"/>
      <c r="L15" s="21"/>
      <c r="M15" s="21"/>
      <c r="N15" s="21"/>
      <c r="O15" s="21"/>
      <c r="P15" s="21"/>
      <c r="Q15" s="16" t="str">
        <f>I15</f>
        <v>TIP</v>
      </c>
      <c r="R15" s="32"/>
      <c r="S15" s="21"/>
      <c r="T15" s="21"/>
      <c r="U15" s="21"/>
      <c r="V15" s="21"/>
      <c r="W15" s="21"/>
      <c r="X15" s="1"/>
      <c r="Y15" s="16" t="str">
        <f>Q15</f>
        <v>TIP</v>
      </c>
      <c r="Z15" s="32"/>
      <c r="AA15" s="21"/>
      <c r="AB15" s="21"/>
      <c r="AC15" s="21"/>
      <c r="AD15" s="21"/>
      <c r="AE15" s="21"/>
      <c r="AF15" s="1"/>
      <c r="AG15" s="16" t="str">
        <f>Y15</f>
        <v>TIP</v>
      </c>
      <c r="AH15" s="32"/>
      <c r="AI15" s="21"/>
      <c r="AJ15" s="21"/>
      <c r="AK15" s="21"/>
      <c r="AL15" s="21"/>
      <c r="AM15" s="21"/>
      <c r="AN15" s="1"/>
      <c r="AO15" s="16" t="str">
        <f>AG15</f>
        <v>TIP</v>
      </c>
      <c r="AP15" s="32"/>
      <c r="AQ15" s="21"/>
      <c r="AR15" s="21"/>
      <c r="AS15" s="21"/>
      <c r="AT15" s="21"/>
      <c r="AU15" s="21"/>
      <c r="AV15" s="1"/>
      <c r="AW15" s="16" t="str">
        <f>AO15</f>
        <v>TIP</v>
      </c>
      <c r="AX15" s="32"/>
      <c r="AY15" s="21"/>
      <c r="AZ15" s="21"/>
      <c r="BA15" s="21"/>
      <c r="BB15" s="21"/>
      <c r="BC15" s="21"/>
      <c r="BD15" s="1"/>
      <c r="BE15" s="16" t="str">
        <f>AW15</f>
        <v>TIP</v>
      </c>
      <c r="BF15" s="32"/>
      <c r="BG15" s="21"/>
      <c r="BH15" s="21"/>
      <c r="BI15" s="21"/>
      <c r="BJ15" s="21"/>
      <c r="BK15" s="21"/>
      <c r="BL15" s="1"/>
      <c r="BM15" s="16" t="str">
        <f>BE15</f>
        <v>TIP</v>
      </c>
      <c r="BN15" s="32"/>
      <c r="BO15" s="21"/>
      <c r="BP15" s="21"/>
      <c r="BQ15" s="21"/>
      <c r="BR15" s="21"/>
      <c r="BS15" s="21"/>
      <c r="BT15" s="1"/>
      <c r="BU15" s="16" t="str">
        <f>BM15</f>
        <v>TIP</v>
      </c>
      <c r="BV15" s="32"/>
      <c r="BW15" s="21"/>
      <c r="BX15" s="21"/>
      <c r="BY15" s="21"/>
      <c r="BZ15" s="21"/>
      <c r="CA15" s="21"/>
      <c r="CB15" s="21"/>
      <c r="CC15" s="16" t="str">
        <f>BU15</f>
        <v>TIP</v>
      </c>
      <c r="CD15" s="32"/>
      <c r="CE15" s="21"/>
      <c r="CF15" s="21"/>
      <c r="CG15" s="21"/>
      <c r="CH15" s="21"/>
      <c r="CI15" s="21"/>
      <c r="CJ15" s="21"/>
      <c r="CK15" s="16" t="str">
        <f>CC15</f>
        <v>TIP</v>
      </c>
      <c r="CL15" s="32"/>
      <c r="CM15" s="21"/>
      <c r="CN15" s="21"/>
      <c r="CO15" s="21"/>
      <c r="CP15" s="21"/>
      <c r="CQ15" s="21"/>
      <c r="CR15" s="1"/>
      <c r="CS15" s="16" t="str">
        <f>CK15</f>
        <v>TIP</v>
      </c>
      <c r="CT15" s="32"/>
      <c r="CU15" s="21"/>
      <c r="CV15" s="21"/>
      <c r="CW15" s="21"/>
      <c r="CX15" s="21"/>
      <c r="CY15" s="21"/>
      <c r="CZ15" s="1"/>
      <c r="DA15" s="20" t="str">
        <f>CS15</f>
        <v>TIP</v>
      </c>
      <c r="DB15" s="17"/>
      <c r="DC15" s="21"/>
      <c r="DD15" s="21"/>
      <c r="DE15" s="21"/>
      <c r="DF15" s="21"/>
      <c r="DG15" s="22"/>
      <c r="DH15" s="1"/>
    </row>
    <row r="16" spans="1:112" x14ac:dyDescent="0.2">
      <c r="A16" s="23" t="s">
        <v>49</v>
      </c>
      <c r="B16" s="24" t="s">
        <v>21</v>
      </c>
      <c r="C16" s="25">
        <v>4</v>
      </c>
      <c r="D16" s="7">
        <f>ROUND(C16*D$8,2)</f>
        <v>3.2</v>
      </c>
      <c r="E16" s="7">
        <f>ROUND(C16*E$8,2)</f>
        <v>0.4</v>
      </c>
      <c r="F16" s="7">
        <f>ROUND(C16*F$8,2)</f>
        <v>0.4</v>
      </c>
      <c r="G16" s="7">
        <f>SUM(D16:F16)</f>
        <v>4</v>
      </c>
      <c r="H16" s="1"/>
      <c r="I16" s="23" t="str">
        <f>A16</f>
        <v>602</v>
      </c>
      <c r="J16" s="24" t="s">
        <v>21</v>
      </c>
      <c r="K16" s="25">
        <v>4</v>
      </c>
      <c r="L16" s="7">
        <f>ROUND(K16*L$8,2)</f>
        <v>3.2</v>
      </c>
      <c r="M16" s="7">
        <f>ROUND(K16*M$8,2)</f>
        <v>0.4</v>
      </c>
      <c r="N16" s="7">
        <f>ROUND(K16*N$8,2)</f>
        <v>0.4</v>
      </c>
      <c r="O16" s="7">
        <f>SUM(L16:N16)</f>
        <v>4</v>
      </c>
      <c r="P16" s="7"/>
      <c r="Q16" s="23" t="str">
        <f>I16</f>
        <v>602</v>
      </c>
      <c r="R16" s="24" t="s">
        <v>21</v>
      </c>
      <c r="S16" s="25">
        <v>4</v>
      </c>
      <c r="T16" s="7">
        <f>ROUND(S16*T$8,2)</f>
        <v>3.2</v>
      </c>
      <c r="U16" s="7">
        <f>ROUND(S16*U$8,2)</f>
        <v>0.4</v>
      </c>
      <c r="V16" s="7">
        <f>ROUND(S16*V$8,2)</f>
        <v>0.4</v>
      </c>
      <c r="W16" s="7">
        <f>SUM(T16:V16)</f>
        <v>4</v>
      </c>
      <c r="X16" s="1"/>
      <c r="Y16" s="23" t="str">
        <f>Q16</f>
        <v>602</v>
      </c>
      <c r="Z16" s="24" t="s">
        <v>21</v>
      </c>
      <c r="AA16" s="25">
        <v>4</v>
      </c>
      <c r="AB16" s="7">
        <f>ROUND(AA16*AB$8,2)</f>
        <v>3.2</v>
      </c>
      <c r="AC16" s="7">
        <f>ROUND(AA16*AC$8,2)</f>
        <v>0.4</v>
      </c>
      <c r="AD16" s="7">
        <f>ROUND(AA16*AD$8,2)</f>
        <v>0.4</v>
      </c>
      <c r="AE16" s="7">
        <f>SUM(AB16:AD16)</f>
        <v>4</v>
      </c>
      <c r="AF16" s="1"/>
      <c r="AG16" s="23" t="str">
        <f>Y16</f>
        <v>602</v>
      </c>
      <c r="AH16" s="24" t="s">
        <v>21</v>
      </c>
      <c r="AI16" s="25">
        <v>4</v>
      </c>
      <c r="AJ16" s="7">
        <f>ROUND(AI16*AJ$8,2)</f>
        <v>3.2</v>
      </c>
      <c r="AK16" s="7">
        <f>ROUND(AI16*AK$8,2)</f>
        <v>0.4</v>
      </c>
      <c r="AL16" s="7">
        <f>ROUND(AI16*AL$8,2)</f>
        <v>0.4</v>
      </c>
      <c r="AM16" s="7">
        <f>SUM(AJ16:AL16)</f>
        <v>4</v>
      </c>
      <c r="AN16" s="1"/>
      <c r="AO16" s="23" t="str">
        <f>AG16</f>
        <v>602</v>
      </c>
      <c r="AP16" s="24" t="s">
        <v>21</v>
      </c>
      <c r="AQ16" s="25">
        <v>4</v>
      </c>
      <c r="AR16" s="7">
        <f>ROUND(AQ16*AR$8,2)</f>
        <v>3.2</v>
      </c>
      <c r="AS16" s="7">
        <f>ROUND(AQ16*AS$8,2)</f>
        <v>0.4</v>
      </c>
      <c r="AT16" s="7">
        <f>ROUND(AQ16*AT$8,2)</f>
        <v>0.4</v>
      </c>
      <c r="AU16" s="7">
        <f>SUM(AR16:AT16)</f>
        <v>4</v>
      </c>
      <c r="AV16" s="1"/>
      <c r="AW16" s="23" t="str">
        <f>AO16</f>
        <v>602</v>
      </c>
      <c r="AX16" s="24" t="s">
        <v>21</v>
      </c>
      <c r="AY16" s="25">
        <v>4</v>
      </c>
      <c r="AZ16" s="7">
        <f>ROUND(AY16*AZ$8,2)</f>
        <v>3.2</v>
      </c>
      <c r="BA16" s="7">
        <f>ROUND(AY16*BA$8,2)</f>
        <v>0.4</v>
      </c>
      <c r="BB16" s="7">
        <f>ROUND(AY16*BB$8,2)</f>
        <v>0.4</v>
      </c>
      <c r="BC16" s="7">
        <f>SUM(AZ16:BB16)</f>
        <v>4</v>
      </c>
      <c r="BD16" s="1"/>
      <c r="BE16" s="23" t="str">
        <f>AW16</f>
        <v>602</v>
      </c>
      <c r="BF16" s="24" t="s">
        <v>21</v>
      </c>
      <c r="BG16" s="25">
        <v>4</v>
      </c>
      <c r="BH16" s="7">
        <f>ROUND(BG16*BH$8,2)</f>
        <v>3.2</v>
      </c>
      <c r="BI16" s="7">
        <f>ROUND(BG16*BI$8,2)</f>
        <v>0.4</v>
      </c>
      <c r="BJ16" s="7">
        <f>ROUND(BG16*BJ$8,2)</f>
        <v>0.4</v>
      </c>
      <c r="BK16" s="7">
        <f>SUM(BH16:BJ16)</f>
        <v>4</v>
      </c>
      <c r="BL16" s="1"/>
      <c r="BM16" s="23" t="str">
        <f>BE16</f>
        <v>602</v>
      </c>
      <c r="BN16" s="24" t="s">
        <v>21</v>
      </c>
      <c r="BO16" s="25">
        <v>4</v>
      </c>
      <c r="BP16" s="7">
        <f>ROUND(BO16*BP$8,2)</f>
        <v>3.2</v>
      </c>
      <c r="BQ16" s="7">
        <f>ROUND(BO16*BQ$8,2)</f>
        <v>0.4</v>
      </c>
      <c r="BR16" s="7">
        <f>ROUND(BO16*BR$8,2)</f>
        <v>0.4</v>
      </c>
      <c r="BS16" s="7">
        <f>SUM(BP16:BR16)</f>
        <v>4</v>
      </c>
      <c r="BT16" s="1"/>
      <c r="BU16" s="23" t="str">
        <f>BM16</f>
        <v>602</v>
      </c>
      <c r="BV16" s="24" t="s">
        <v>21</v>
      </c>
      <c r="BW16" s="25">
        <v>4</v>
      </c>
      <c r="BX16" s="7">
        <f>ROUND(BW16*BX$8,2)</f>
        <v>3.2</v>
      </c>
      <c r="BY16" s="7">
        <f>ROUND(BW16*BY$8,2)</f>
        <v>0.4</v>
      </c>
      <c r="BZ16" s="7">
        <f>ROUND(BW16*BZ$8,2)</f>
        <v>0.4</v>
      </c>
      <c r="CA16" s="7">
        <f>SUM(BX16:BZ16)</f>
        <v>4</v>
      </c>
      <c r="CB16" s="21"/>
      <c r="CC16" s="23" t="str">
        <f>BU16</f>
        <v>602</v>
      </c>
      <c r="CD16" s="24" t="s">
        <v>21</v>
      </c>
      <c r="CE16" s="25">
        <v>4</v>
      </c>
      <c r="CF16" s="7">
        <f>ROUND(CE16*CF$8,2)</f>
        <v>3.2</v>
      </c>
      <c r="CG16" s="7">
        <f>ROUND(CE16*CG$8,2)</f>
        <v>0.4</v>
      </c>
      <c r="CH16" s="7">
        <f>ROUND(CE16*CH$8,2)</f>
        <v>0.4</v>
      </c>
      <c r="CI16" s="7">
        <f>SUM(CF16:CH16)</f>
        <v>4</v>
      </c>
      <c r="CJ16" s="21"/>
      <c r="CK16" s="23" t="str">
        <f>CC16</f>
        <v>602</v>
      </c>
      <c r="CL16" s="24" t="s">
        <v>21</v>
      </c>
      <c r="CM16" s="25">
        <v>4</v>
      </c>
      <c r="CN16" s="7">
        <f>ROUND(CM16*CN$8,2)</f>
        <v>3.2</v>
      </c>
      <c r="CO16" s="7">
        <f>ROUND(CM16*CO$8,2)</f>
        <v>0.4</v>
      </c>
      <c r="CP16" s="7">
        <f>ROUND(CM16*CP$8,2)</f>
        <v>0.4</v>
      </c>
      <c r="CQ16" s="7">
        <f>SUM(CN16:CP16)</f>
        <v>4</v>
      </c>
      <c r="CR16" s="1"/>
      <c r="CS16" s="23" t="str">
        <f>CK16</f>
        <v>602</v>
      </c>
      <c r="CT16" s="24" t="s">
        <v>21</v>
      </c>
      <c r="CU16" s="25"/>
      <c r="CV16" s="7">
        <f>ROUND(CU16*CV$8,2)</f>
        <v>0</v>
      </c>
      <c r="CW16" s="7">
        <f>ROUND(CU16*CW$8,2)</f>
        <v>0</v>
      </c>
      <c r="CX16" s="7">
        <f>ROUND(CU16*CX$8,2)</f>
        <v>0</v>
      </c>
      <c r="CY16" s="7">
        <f>SUM(CV16:CX16)</f>
        <v>0</v>
      </c>
      <c r="CZ16" s="1"/>
      <c r="DA16" s="26" t="str">
        <f>CS16</f>
        <v>602</v>
      </c>
      <c r="DB16" s="24" t="s">
        <v>21</v>
      </c>
      <c r="DC16" s="7">
        <f t="shared" ref="DC16:DD19" si="1">SUMIF($A$7:$CY$7,DC$7,$A16:$CY16)</f>
        <v>38.4</v>
      </c>
      <c r="DD16" s="7">
        <f t="shared" si="1"/>
        <v>4.8</v>
      </c>
      <c r="DE16" s="7">
        <f>DC16+DD16</f>
        <v>43.199999999999996</v>
      </c>
      <c r="DF16" s="7">
        <f>SUMIF($A$7:$CY$7,DF$7,$A16:$CY16)</f>
        <v>4.8</v>
      </c>
      <c r="DG16" s="7">
        <f>DF16+DE16</f>
        <v>47.999999999999993</v>
      </c>
      <c r="DH16" s="1"/>
    </row>
    <row r="17" spans="1:111" x14ac:dyDescent="0.2">
      <c r="A17" s="27">
        <f>C17/C16</f>
        <v>0.5</v>
      </c>
      <c r="B17" s="6" t="s">
        <v>22</v>
      </c>
      <c r="C17" s="25">
        <v>2</v>
      </c>
      <c r="D17" s="7">
        <f>ROUND(C17*D$8,2)</f>
        <v>1.6</v>
      </c>
      <c r="E17" s="7">
        <f>ROUND(C17*E$8,2)</f>
        <v>0.2</v>
      </c>
      <c r="F17" s="7">
        <f>ROUND(C17*F$8,2)</f>
        <v>0.2</v>
      </c>
      <c r="G17" s="7">
        <f>SUM(D17:F17)</f>
        <v>2</v>
      </c>
      <c r="H17" s="1"/>
      <c r="I17" s="27">
        <f>K17/K16</f>
        <v>0.5</v>
      </c>
      <c r="J17" s="6" t="s">
        <v>22</v>
      </c>
      <c r="K17" s="25">
        <v>2</v>
      </c>
      <c r="L17" s="7">
        <f>ROUND(K17*L$8,2)</f>
        <v>1.6</v>
      </c>
      <c r="M17" s="7">
        <f>ROUND(K17*M$8,2)</f>
        <v>0.2</v>
      </c>
      <c r="N17" s="7">
        <f>ROUND(K17*N$8,2)</f>
        <v>0.2</v>
      </c>
      <c r="O17" s="7">
        <f>SUM(L17:N17)</f>
        <v>2</v>
      </c>
      <c r="P17" s="7"/>
      <c r="Q17" s="27">
        <f>S17/S16</f>
        <v>0.5</v>
      </c>
      <c r="R17" s="6" t="s">
        <v>22</v>
      </c>
      <c r="S17" s="25">
        <v>2</v>
      </c>
      <c r="T17" s="7">
        <f>ROUND(S17*T$8,2)</f>
        <v>1.6</v>
      </c>
      <c r="U17" s="7">
        <f>ROUND(S17*U$8,2)</f>
        <v>0.2</v>
      </c>
      <c r="V17" s="7">
        <f>ROUND(S17*V$8,2)</f>
        <v>0.2</v>
      </c>
      <c r="W17" s="7">
        <f>SUM(T17:V17)</f>
        <v>2</v>
      </c>
      <c r="X17" s="1"/>
      <c r="Y17" s="27">
        <f>AA17/AA16</f>
        <v>0.5</v>
      </c>
      <c r="Z17" s="6" t="s">
        <v>22</v>
      </c>
      <c r="AA17" s="25">
        <v>2</v>
      </c>
      <c r="AB17" s="7">
        <f>ROUND(AA17*AB$8,2)</f>
        <v>1.6</v>
      </c>
      <c r="AC17" s="7">
        <f>ROUND(AA17*AC$8,2)</f>
        <v>0.2</v>
      </c>
      <c r="AD17" s="7">
        <f>ROUND(AA17*AD$8,2)</f>
        <v>0.2</v>
      </c>
      <c r="AE17" s="7">
        <f>SUM(AB17:AD17)</f>
        <v>2</v>
      </c>
      <c r="AF17" s="1"/>
      <c r="AG17" s="27">
        <f>AI17/AI16</f>
        <v>0.5</v>
      </c>
      <c r="AH17" s="6" t="s">
        <v>22</v>
      </c>
      <c r="AI17" s="25">
        <v>2</v>
      </c>
      <c r="AJ17" s="7">
        <f>ROUND(AI17*AJ$8,2)</f>
        <v>1.6</v>
      </c>
      <c r="AK17" s="7">
        <f>ROUND(AI17*AK$8,2)</f>
        <v>0.2</v>
      </c>
      <c r="AL17" s="7">
        <f>ROUND(AI17*AL$8,2)</f>
        <v>0.2</v>
      </c>
      <c r="AM17" s="7">
        <f>SUM(AJ17:AL17)</f>
        <v>2</v>
      </c>
      <c r="AN17" s="1"/>
      <c r="AO17" s="27">
        <f>AQ17/AQ16</f>
        <v>0.5</v>
      </c>
      <c r="AP17" s="6" t="s">
        <v>22</v>
      </c>
      <c r="AQ17" s="25">
        <v>2</v>
      </c>
      <c r="AR17" s="7">
        <f>ROUND(AQ17*AR$8,2)</f>
        <v>1.6</v>
      </c>
      <c r="AS17" s="7">
        <f>ROUND(AQ17*AS$8,2)</f>
        <v>0.2</v>
      </c>
      <c r="AT17" s="7">
        <f>ROUND(AQ17*AT$8,2)</f>
        <v>0.2</v>
      </c>
      <c r="AU17" s="7">
        <f>SUM(AR17:AT17)</f>
        <v>2</v>
      </c>
      <c r="AV17" s="1"/>
      <c r="AW17" s="27">
        <f>AY17/AY16</f>
        <v>0.5</v>
      </c>
      <c r="AX17" s="6" t="s">
        <v>22</v>
      </c>
      <c r="AY17" s="25">
        <v>2</v>
      </c>
      <c r="AZ17" s="7">
        <f>ROUND(AY17*AZ$8,2)</f>
        <v>1.6</v>
      </c>
      <c r="BA17" s="7">
        <f>ROUND(AY17*BA$8,2)</f>
        <v>0.2</v>
      </c>
      <c r="BB17" s="7">
        <f>ROUND(AY17*BB$8,2)</f>
        <v>0.2</v>
      </c>
      <c r="BC17" s="7">
        <f>SUM(AZ17:BB17)</f>
        <v>2</v>
      </c>
      <c r="BD17" s="1"/>
      <c r="BE17" s="27">
        <f>BG17/BG16</f>
        <v>0.5</v>
      </c>
      <c r="BF17" s="6" t="s">
        <v>22</v>
      </c>
      <c r="BG17" s="25">
        <v>2</v>
      </c>
      <c r="BH17" s="7">
        <f>ROUND(BG17*BH$8,2)</f>
        <v>1.6</v>
      </c>
      <c r="BI17" s="7">
        <f>ROUND(BG17*BI$8,2)</f>
        <v>0.2</v>
      </c>
      <c r="BJ17" s="7">
        <f>ROUND(BG17*BJ$8,2)</f>
        <v>0.2</v>
      </c>
      <c r="BK17" s="7">
        <f>SUM(BH17:BJ17)</f>
        <v>2</v>
      </c>
      <c r="BL17" s="1"/>
      <c r="BM17" s="27">
        <f>BO17/BO16</f>
        <v>0.5</v>
      </c>
      <c r="BN17" s="6" t="s">
        <v>22</v>
      </c>
      <c r="BO17" s="25">
        <v>2</v>
      </c>
      <c r="BP17" s="7">
        <f>ROUND(BO17*BP$8,2)</f>
        <v>1.6</v>
      </c>
      <c r="BQ17" s="7">
        <f>ROUND(BO17*BQ$8,2)</f>
        <v>0.2</v>
      </c>
      <c r="BR17" s="7">
        <f>ROUND(BO17*BR$8,2)</f>
        <v>0.2</v>
      </c>
      <c r="BS17" s="7">
        <f>SUM(BP17:BR17)</f>
        <v>2</v>
      </c>
      <c r="BT17" s="1"/>
      <c r="BU17" s="27">
        <f>BW17/BW16</f>
        <v>0.5</v>
      </c>
      <c r="BV17" s="6" t="s">
        <v>22</v>
      </c>
      <c r="BW17" s="25">
        <v>2</v>
      </c>
      <c r="BX17" s="7">
        <f>ROUND(BW17*BX$8,2)</f>
        <v>1.6</v>
      </c>
      <c r="BY17" s="7">
        <f>ROUND(BW17*BY$8,2)</f>
        <v>0.2</v>
      </c>
      <c r="BZ17" s="7">
        <f>ROUND(BW17*BZ$8,2)</f>
        <v>0.2</v>
      </c>
      <c r="CA17" s="7">
        <f>SUM(BX17:BZ17)</f>
        <v>2</v>
      </c>
      <c r="CB17" s="21"/>
      <c r="CC17" s="27">
        <f>CE17/CE16</f>
        <v>0.5</v>
      </c>
      <c r="CD17" s="6" t="s">
        <v>22</v>
      </c>
      <c r="CE17" s="25">
        <v>2</v>
      </c>
      <c r="CF17" s="7">
        <f>ROUND(CE17*CF$8,2)</f>
        <v>1.6</v>
      </c>
      <c r="CG17" s="7">
        <f>ROUND(CE17*CG$8,2)</f>
        <v>0.2</v>
      </c>
      <c r="CH17" s="7">
        <f>ROUND(CE17*CH$8,2)</f>
        <v>0.2</v>
      </c>
      <c r="CI17" s="7">
        <f>SUM(CF17:CH17)</f>
        <v>2</v>
      </c>
      <c r="CJ17" s="21"/>
      <c r="CK17" s="27">
        <f>CM17/CM16</f>
        <v>0.5</v>
      </c>
      <c r="CL17" s="6" t="s">
        <v>22</v>
      </c>
      <c r="CM17" s="25">
        <v>2</v>
      </c>
      <c r="CN17" s="7">
        <f>ROUND(CM17*CN$8,2)</f>
        <v>1.6</v>
      </c>
      <c r="CO17" s="7">
        <f>ROUND(CM17*CO$8,2)</f>
        <v>0.2</v>
      </c>
      <c r="CP17" s="7">
        <f>ROUND(CM17*CP$8,2)</f>
        <v>0.2</v>
      </c>
      <c r="CQ17" s="7">
        <f>SUM(CN17:CP17)</f>
        <v>2</v>
      </c>
      <c r="CR17" s="1"/>
      <c r="CS17" s="27" t="e">
        <f>CU17/CU16</f>
        <v>#DIV/0!</v>
      </c>
      <c r="CT17" s="6" t="s">
        <v>22</v>
      </c>
      <c r="CU17" s="25">
        <v>-2.5</v>
      </c>
      <c r="CV17" s="7">
        <f>ROUND(CU17*CV$8,2)</f>
        <v>-2</v>
      </c>
      <c r="CW17" s="7">
        <f>ROUND(CU17*CW$8,2)</f>
        <v>-0.25</v>
      </c>
      <c r="CX17" s="7">
        <f>ROUND(CU17*CX$8,2)</f>
        <v>-0.25</v>
      </c>
      <c r="CY17" s="7">
        <f>SUM(CV17:CX17)</f>
        <v>-2.5</v>
      </c>
      <c r="CZ17" s="1"/>
      <c r="DA17" s="27">
        <f>DE17/DE16</f>
        <v>0.44791666666666669</v>
      </c>
      <c r="DB17" s="6" t="s">
        <v>22</v>
      </c>
      <c r="DC17" s="7">
        <f t="shared" si="1"/>
        <v>17.2</v>
      </c>
      <c r="DD17" s="7">
        <f t="shared" si="1"/>
        <v>2.15</v>
      </c>
      <c r="DE17" s="7">
        <f>DC17+DD17</f>
        <v>19.349999999999998</v>
      </c>
      <c r="DF17" s="7">
        <f>SUMIF($A$7:$CY$7,DF$7,$A17:$CY17)</f>
        <v>2.15</v>
      </c>
      <c r="DG17" s="7">
        <f>DF17+DE17</f>
        <v>21.499999999999996</v>
      </c>
    </row>
    <row r="18" spans="1:111" x14ac:dyDescent="0.2">
      <c r="A18" s="5"/>
      <c r="B18" s="6" t="s">
        <v>23</v>
      </c>
      <c r="C18" s="25">
        <v>3</v>
      </c>
      <c r="D18" s="7">
        <f>ROUND(C18*D$8,2)</f>
        <v>2.4</v>
      </c>
      <c r="E18" s="7">
        <f>ROUND(C18*E$8,2)</f>
        <v>0.3</v>
      </c>
      <c r="F18" s="7">
        <f>ROUND(C18*F$8,2)</f>
        <v>0.3</v>
      </c>
      <c r="G18" s="7">
        <f>SUM(D18:F18)</f>
        <v>2.9999999999999996</v>
      </c>
      <c r="H18" s="1"/>
      <c r="I18" s="5"/>
      <c r="J18" s="6" t="s">
        <v>23</v>
      </c>
      <c r="K18" s="25">
        <v>3</v>
      </c>
      <c r="L18" s="7">
        <f>ROUND(K18*L$8,2)</f>
        <v>2.4</v>
      </c>
      <c r="M18" s="7">
        <f>ROUND(K18*M$8,2)</f>
        <v>0.3</v>
      </c>
      <c r="N18" s="7">
        <f>ROUND(K18*N$8,2)</f>
        <v>0.3</v>
      </c>
      <c r="O18" s="7">
        <f>SUM(L18:N18)</f>
        <v>2.9999999999999996</v>
      </c>
      <c r="P18" s="7"/>
      <c r="Q18" s="5"/>
      <c r="R18" s="6" t="s">
        <v>23</v>
      </c>
      <c r="S18" s="25">
        <v>3</v>
      </c>
      <c r="T18" s="7">
        <f>ROUND(S18*T$8,2)</f>
        <v>2.4</v>
      </c>
      <c r="U18" s="7">
        <f>ROUND(S18*U$8,2)</f>
        <v>0.3</v>
      </c>
      <c r="V18" s="7">
        <f>ROUND(S18*V$8,2)</f>
        <v>0.3</v>
      </c>
      <c r="W18" s="7">
        <f>SUM(T18:V18)</f>
        <v>2.9999999999999996</v>
      </c>
      <c r="X18" s="1"/>
      <c r="Y18" s="5"/>
      <c r="Z18" s="6" t="s">
        <v>23</v>
      </c>
      <c r="AA18" s="25">
        <v>3</v>
      </c>
      <c r="AB18" s="7">
        <f>ROUND(AA18*AB$8,2)</f>
        <v>2.4</v>
      </c>
      <c r="AC18" s="7">
        <f>ROUND(AA18*AC$8,2)</f>
        <v>0.3</v>
      </c>
      <c r="AD18" s="7">
        <f>ROUND(AA18*AD$8,2)</f>
        <v>0.3</v>
      </c>
      <c r="AE18" s="7">
        <f>SUM(AB18:AD18)</f>
        <v>2.9999999999999996</v>
      </c>
      <c r="AF18" s="1"/>
      <c r="AG18" s="5"/>
      <c r="AH18" s="6" t="s">
        <v>23</v>
      </c>
      <c r="AI18" s="25">
        <v>3</v>
      </c>
      <c r="AJ18" s="7">
        <f>ROUND(AI18*AJ$8,2)</f>
        <v>2.4</v>
      </c>
      <c r="AK18" s="7">
        <f>ROUND(AI18*AK$8,2)</f>
        <v>0.3</v>
      </c>
      <c r="AL18" s="7">
        <f>ROUND(AI18*AL$8,2)</f>
        <v>0.3</v>
      </c>
      <c r="AM18" s="7">
        <f>SUM(AJ18:AL18)</f>
        <v>2.9999999999999996</v>
      </c>
      <c r="AN18" s="1"/>
      <c r="AO18" s="5"/>
      <c r="AP18" s="6" t="s">
        <v>23</v>
      </c>
      <c r="AQ18" s="25">
        <v>3</v>
      </c>
      <c r="AR18" s="7">
        <f>ROUND(AQ18*AR$8,2)</f>
        <v>2.4</v>
      </c>
      <c r="AS18" s="7">
        <f>ROUND(AQ18*AS$8,2)</f>
        <v>0.3</v>
      </c>
      <c r="AT18" s="7">
        <f>ROUND(AQ18*AT$8,2)</f>
        <v>0.3</v>
      </c>
      <c r="AU18" s="7">
        <f>SUM(AR18:AT18)</f>
        <v>2.9999999999999996</v>
      </c>
      <c r="AV18" s="1"/>
      <c r="AW18" s="5"/>
      <c r="AX18" s="6" t="s">
        <v>23</v>
      </c>
      <c r="AY18" s="25">
        <v>3</v>
      </c>
      <c r="AZ18" s="7">
        <f>ROUND(AY18*AZ$8,2)</f>
        <v>2.4</v>
      </c>
      <c r="BA18" s="7">
        <f>ROUND(AY18*BA$8,2)</f>
        <v>0.3</v>
      </c>
      <c r="BB18" s="7">
        <f>ROUND(AY18*BB$8,2)</f>
        <v>0.3</v>
      </c>
      <c r="BC18" s="7">
        <f>SUM(AZ18:BB18)</f>
        <v>2.9999999999999996</v>
      </c>
      <c r="BD18" s="1"/>
      <c r="BE18" s="5"/>
      <c r="BF18" s="6" t="s">
        <v>23</v>
      </c>
      <c r="BG18" s="25">
        <v>3</v>
      </c>
      <c r="BH18" s="7">
        <f>ROUND(BG18*BH$8,2)</f>
        <v>2.4</v>
      </c>
      <c r="BI18" s="7">
        <f>ROUND(BG18*BI$8,2)</f>
        <v>0.3</v>
      </c>
      <c r="BJ18" s="7">
        <f>ROUND(BG18*BJ$8,2)</f>
        <v>0.3</v>
      </c>
      <c r="BK18" s="7">
        <f>SUM(BH18:BJ18)</f>
        <v>2.9999999999999996</v>
      </c>
      <c r="BL18" s="1"/>
      <c r="BM18" s="5"/>
      <c r="BN18" s="6" t="s">
        <v>23</v>
      </c>
      <c r="BO18" s="25">
        <v>3</v>
      </c>
      <c r="BP18" s="7">
        <f>ROUND(BO18*BP$8,2)</f>
        <v>2.4</v>
      </c>
      <c r="BQ18" s="7">
        <f>ROUND(BO18*BQ$8,2)</f>
        <v>0.3</v>
      </c>
      <c r="BR18" s="7">
        <f>ROUND(BO18*BR$8,2)</f>
        <v>0.3</v>
      </c>
      <c r="BS18" s="7">
        <f>SUM(BP18:BR18)</f>
        <v>2.9999999999999996</v>
      </c>
      <c r="BT18" s="1"/>
      <c r="BU18" s="5"/>
      <c r="BV18" s="6" t="s">
        <v>23</v>
      </c>
      <c r="BW18" s="25">
        <v>3</v>
      </c>
      <c r="BX18" s="7">
        <f>ROUND(BW18*BX$8,2)</f>
        <v>2.4</v>
      </c>
      <c r="BY18" s="7">
        <f>ROUND(BW18*BY$8,2)</f>
        <v>0.3</v>
      </c>
      <c r="BZ18" s="7">
        <f>ROUND(BW18*BZ$8,2)</f>
        <v>0.3</v>
      </c>
      <c r="CA18" s="7">
        <f>SUM(BX18:BZ18)</f>
        <v>2.9999999999999996</v>
      </c>
      <c r="CB18" s="21"/>
      <c r="CC18" s="5"/>
      <c r="CD18" s="6" t="s">
        <v>23</v>
      </c>
      <c r="CE18" s="25">
        <v>3</v>
      </c>
      <c r="CF18" s="7">
        <f>ROUND(CE18*CF$8,2)</f>
        <v>2.4</v>
      </c>
      <c r="CG18" s="7">
        <f>ROUND(CE18*CG$8,2)</f>
        <v>0.3</v>
      </c>
      <c r="CH18" s="7">
        <f>ROUND(CE18*CH$8,2)</f>
        <v>0.3</v>
      </c>
      <c r="CI18" s="7">
        <f>SUM(CF18:CH18)</f>
        <v>2.9999999999999996</v>
      </c>
      <c r="CJ18" s="21"/>
      <c r="CK18" s="5"/>
      <c r="CL18" s="6" t="s">
        <v>23</v>
      </c>
      <c r="CM18" s="25">
        <v>3</v>
      </c>
      <c r="CN18" s="7">
        <f>ROUND(CM18*CN$8,2)</f>
        <v>2.4</v>
      </c>
      <c r="CO18" s="7">
        <f>ROUND(CM18*CO$8,2)</f>
        <v>0.3</v>
      </c>
      <c r="CP18" s="7">
        <f>ROUND(CM18*CP$8,2)</f>
        <v>0.3</v>
      </c>
      <c r="CQ18" s="7">
        <f>SUM(CN18:CP18)</f>
        <v>2.9999999999999996</v>
      </c>
      <c r="CR18" s="1"/>
      <c r="CS18" s="5"/>
      <c r="CT18" s="6" t="s">
        <v>23</v>
      </c>
      <c r="CU18" s="25"/>
      <c r="CV18" s="7">
        <f>ROUND(CU18*CV$8,2)</f>
        <v>0</v>
      </c>
      <c r="CW18" s="7">
        <f>ROUND(CU18*CW$8,2)</f>
        <v>0</v>
      </c>
      <c r="CX18" s="7">
        <f>ROUND(CU18*CX$8,2)</f>
        <v>0</v>
      </c>
      <c r="CY18" s="7">
        <f>SUM(CV18:CX18)</f>
        <v>0</v>
      </c>
      <c r="CZ18" s="1"/>
      <c r="DA18" s="28"/>
      <c r="DB18" s="6" t="s">
        <v>23</v>
      </c>
      <c r="DC18" s="7">
        <f t="shared" si="1"/>
        <v>28.799999999999994</v>
      </c>
      <c r="DD18" s="7">
        <f t="shared" si="1"/>
        <v>3.5999999999999992</v>
      </c>
      <c r="DE18" s="7">
        <f>DC18+DD18</f>
        <v>32.399999999999991</v>
      </c>
      <c r="DF18" s="7">
        <f>SUMIF($A$7:$CY$7,DF$7,$A18:$CY18)</f>
        <v>3.5999999999999992</v>
      </c>
      <c r="DG18" s="7">
        <f>DF18+DE18</f>
        <v>35.999999999999993</v>
      </c>
    </row>
    <row r="19" spans="1:111" x14ac:dyDescent="0.2">
      <c r="A19" s="27">
        <f>C19/(C16+C17)</f>
        <v>0.5</v>
      </c>
      <c r="B19" s="6" t="s">
        <v>24</v>
      </c>
      <c r="C19" s="25">
        <v>3</v>
      </c>
      <c r="D19" s="7">
        <f>ROUND(C19*D$8,2)</f>
        <v>2.4</v>
      </c>
      <c r="E19" s="7">
        <f>ROUND(C19*E$8,2)</f>
        <v>0.3</v>
      </c>
      <c r="F19" s="7">
        <f>ROUND(C19*F$8,2)</f>
        <v>0.3</v>
      </c>
      <c r="G19" s="7">
        <f>SUM(D19:F19)</f>
        <v>2.9999999999999996</v>
      </c>
      <c r="H19" s="1"/>
      <c r="I19" s="27">
        <f>K19/(K16+K17)</f>
        <v>0.5</v>
      </c>
      <c r="J19" s="6" t="s">
        <v>24</v>
      </c>
      <c r="K19" s="25">
        <v>3</v>
      </c>
      <c r="L19" s="7">
        <f>ROUND(K19*L$8,2)</f>
        <v>2.4</v>
      </c>
      <c r="M19" s="7">
        <f>ROUND(K19*M$8,2)</f>
        <v>0.3</v>
      </c>
      <c r="N19" s="7">
        <f>ROUND(K19*N$8,2)</f>
        <v>0.3</v>
      </c>
      <c r="O19" s="7">
        <f>SUM(L19:N19)</f>
        <v>2.9999999999999996</v>
      </c>
      <c r="P19" s="7"/>
      <c r="Q19" s="27">
        <f>S19/(S16+S17)</f>
        <v>0.5</v>
      </c>
      <c r="R19" s="6" t="s">
        <v>24</v>
      </c>
      <c r="S19" s="25">
        <v>3</v>
      </c>
      <c r="T19" s="7">
        <f>ROUND(S19*T$8,2)</f>
        <v>2.4</v>
      </c>
      <c r="U19" s="7">
        <f>ROUND(S19*U$8,2)</f>
        <v>0.3</v>
      </c>
      <c r="V19" s="7">
        <f>ROUND(S19*V$8,2)</f>
        <v>0.3</v>
      </c>
      <c r="W19" s="7">
        <f>SUM(T19:V19)</f>
        <v>2.9999999999999996</v>
      </c>
      <c r="X19" s="1"/>
      <c r="Y19" s="27">
        <f>AA19/(AA16+AA17)</f>
        <v>0.5</v>
      </c>
      <c r="Z19" s="6" t="s">
        <v>24</v>
      </c>
      <c r="AA19" s="25">
        <v>3</v>
      </c>
      <c r="AB19" s="7">
        <f>ROUND(AA19*AB$8,2)</f>
        <v>2.4</v>
      </c>
      <c r="AC19" s="7">
        <f>ROUND(AA19*AC$8,2)</f>
        <v>0.3</v>
      </c>
      <c r="AD19" s="7">
        <f>ROUND(AA19*AD$8,2)</f>
        <v>0.3</v>
      </c>
      <c r="AE19" s="7">
        <f>SUM(AB19:AD19)</f>
        <v>2.9999999999999996</v>
      </c>
      <c r="AF19" s="1"/>
      <c r="AG19" s="27">
        <f>AI19/(AI16+AI17)</f>
        <v>0.5</v>
      </c>
      <c r="AH19" s="6" t="s">
        <v>24</v>
      </c>
      <c r="AI19" s="25">
        <v>3</v>
      </c>
      <c r="AJ19" s="7">
        <f>ROUND(AI19*AJ$8,2)</f>
        <v>2.4</v>
      </c>
      <c r="AK19" s="7">
        <f>ROUND(AI19*AK$8,2)</f>
        <v>0.3</v>
      </c>
      <c r="AL19" s="7">
        <f>ROUND(AI19*AL$8,2)</f>
        <v>0.3</v>
      </c>
      <c r="AM19" s="7">
        <f>SUM(AJ19:AL19)</f>
        <v>2.9999999999999996</v>
      </c>
      <c r="AN19" s="1"/>
      <c r="AO19" s="27">
        <f>AQ19/(AQ16+AQ17)</f>
        <v>0.5</v>
      </c>
      <c r="AP19" s="6" t="s">
        <v>24</v>
      </c>
      <c r="AQ19" s="25">
        <v>3</v>
      </c>
      <c r="AR19" s="7">
        <f>ROUND(AQ19*AR$8,2)</f>
        <v>2.4</v>
      </c>
      <c r="AS19" s="7">
        <f>ROUND(AQ19*AS$8,2)</f>
        <v>0.3</v>
      </c>
      <c r="AT19" s="7">
        <f>ROUND(AQ19*AT$8,2)</f>
        <v>0.3</v>
      </c>
      <c r="AU19" s="7">
        <f>SUM(AR19:AT19)</f>
        <v>2.9999999999999996</v>
      </c>
      <c r="AV19" s="1"/>
      <c r="AW19" s="27">
        <f>AY19/(AY16+AY17)</f>
        <v>0.5</v>
      </c>
      <c r="AX19" s="6" t="s">
        <v>24</v>
      </c>
      <c r="AY19" s="25">
        <v>3</v>
      </c>
      <c r="AZ19" s="7">
        <f>ROUND(AY19*AZ$8,2)</f>
        <v>2.4</v>
      </c>
      <c r="BA19" s="7">
        <f>ROUND(AY19*BA$8,2)</f>
        <v>0.3</v>
      </c>
      <c r="BB19" s="7">
        <f>ROUND(AY19*BB$8,2)</f>
        <v>0.3</v>
      </c>
      <c r="BC19" s="7">
        <f>SUM(AZ19:BB19)</f>
        <v>2.9999999999999996</v>
      </c>
      <c r="BD19" s="1"/>
      <c r="BE19" s="27">
        <f>BG19/(BG16+BG17)</f>
        <v>0.5</v>
      </c>
      <c r="BF19" s="6" t="s">
        <v>24</v>
      </c>
      <c r="BG19" s="25">
        <v>3</v>
      </c>
      <c r="BH19" s="7">
        <f>ROUND(BG19*BH$8,2)</f>
        <v>2.4</v>
      </c>
      <c r="BI19" s="7">
        <f>ROUND(BG19*BI$8,2)</f>
        <v>0.3</v>
      </c>
      <c r="BJ19" s="7">
        <f>ROUND(BG19*BJ$8,2)</f>
        <v>0.3</v>
      </c>
      <c r="BK19" s="7">
        <f>SUM(BH19:BJ19)</f>
        <v>2.9999999999999996</v>
      </c>
      <c r="BL19" s="1"/>
      <c r="BM19" s="27">
        <f>BO19/(BO16+BO17)</f>
        <v>0.5</v>
      </c>
      <c r="BN19" s="6" t="s">
        <v>24</v>
      </c>
      <c r="BO19" s="25">
        <v>3</v>
      </c>
      <c r="BP19" s="7">
        <f>ROUND(BO19*BP$8,2)</f>
        <v>2.4</v>
      </c>
      <c r="BQ19" s="7">
        <f>ROUND(BO19*BQ$8,2)</f>
        <v>0.3</v>
      </c>
      <c r="BR19" s="7">
        <f>ROUND(BO19*BR$8,2)</f>
        <v>0.3</v>
      </c>
      <c r="BS19" s="7">
        <f>SUM(BP19:BR19)</f>
        <v>2.9999999999999996</v>
      </c>
      <c r="BT19" s="1"/>
      <c r="BU19" s="27">
        <f>BW19/(BW16+BW17)</f>
        <v>0.5</v>
      </c>
      <c r="BV19" s="6" t="s">
        <v>24</v>
      </c>
      <c r="BW19" s="25">
        <v>3</v>
      </c>
      <c r="BX19" s="7">
        <f>ROUND(BW19*BX$8,2)</f>
        <v>2.4</v>
      </c>
      <c r="BY19" s="7">
        <f>ROUND(BW19*BY$8,2)</f>
        <v>0.3</v>
      </c>
      <c r="BZ19" s="7">
        <f>ROUND(BW19*BZ$8,2)</f>
        <v>0.3</v>
      </c>
      <c r="CA19" s="7">
        <f>SUM(BX19:BZ19)</f>
        <v>2.9999999999999996</v>
      </c>
      <c r="CB19" s="21"/>
      <c r="CC19" s="27">
        <f>CE19/(CE16+CE17)</f>
        <v>0.5</v>
      </c>
      <c r="CD19" s="6" t="s">
        <v>24</v>
      </c>
      <c r="CE19" s="25">
        <v>3</v>
      </c>
      <c r="CF19" s="7">
        <f>ROUND(CE19*CF$8,2)</f>
        <v>2.4</v>
      </c>
      <c r="CG19" s="7">
        <f>ROUND(CE19*CG$8,2)</f>
        <v>0.3</v>
      </c>
      <c r="CH19" s="7">
        <f>ROUND(CE19*CH$8,2)</f>
        <v>0.3</v>
      </c>
      <c r="CI19" s="7">
        <f>SUM(CF19:CH19)</f>
        <v>2.9999999999999996</v>
      </c>
      <c r="CJ19" s="21"/>
      <c r="CK19" s="27">
        <f>CM19/(CM16+CM17)</f>
        <v>0.5</v>
      </c>
      <c r="CL19" s="6" t="s">
        <v>24</v>
      </c>
      <c r="CM19" s="25">
        <v>3</v>
      </c>
      <c r="CN19" s="7">
        <f>ROUND(CM19*CN$8,2)</f>
        <v>2.4</v>
      </c>
      <c r="CO19" s="7">
        <f>ROUND(CM19*CO$8,2)</f>
        <v>0.3</v>
      </c>
      <c r="CP19" s="7">
        <f>ROUND(CM19*CP$8,2)</f>
        <v>0.3</v>
      </c>
      <c r="CQ19" s="7">
        <f>SUM(CN19:CP19)</f>
        <v>2.9999999999999996</v>
      </c>
      <c r="CR19" s="1"/>
      <c r="CS19" s="27">
        <f>CU19/(CU16+CU17)</f>
        <v>-1.2</v>
      </c>
      <c r="CT19" s="6" t="s">
        <v>24</v>
      </c>
      <c r="CU19" s="25">
        <v>3</v>
      </c>
      <c r="CV19" s="7">
        <f>ROUND(CU19*CV$8,2)</f>
        <v>2.4</v>
      </c>
      <c r="CW19" s="7">
        <f>ROUND(CU19*CW$8,2)</f>
        <v>0.3</v>
      </c>
      <c r="CX19" s="7">
        <f>ROUND(CU19*CX$8,2)</f>
        <v>0.3</v>
      </c>
      <c r="CY19" s="7">
        <f>SUM(CV19:CX19)</f>
        <v>2.9999999999999996</v>
      </c>
      <c r="CZ19" s="1"/>
      <c r="DA19" s="27">
        <f>DC19/(DC16+DC17)</f>
        <v>0.5611510791366906</v>
      </c>
      <c r="DB19" s="6" t="s">
        <v>24</v>
      </c>
      <c r="DC19" s="7">
        <f t="shared" si="1"/>
        <v>31.199999999999992</v>
      </c>
      <c r="DD19" s="7">
        <f t="shared" si="1"/>
        <v>3.899999999999999</v>
      </c>
      <c r="DE19" s="7">
        <f>DC19+DD19</f>
        <v>35.099999999999994</v>
      </c>
      <c r="DF19" s="7">
        <f>SUMIF($A$7:$CY$7,DF$7,$A19:$CY19)</f>
        <v>3.899999999999999</v>
      </c>
      <c r="DG19" s="7">
        <f>DF19+DE19</f>
        <v>38.999999999999993</v>
      </c>
    </row>
    <row r="20" spans="1:111" ht="13.5" thickBot="1" x14ac:dyDescent="0.25">
      <c r="A20" s="29"/>
      <c r="B20" s="30" t="s">
        <v>14</v>
      </c>
      <c r="C20" s="31">
        <f>SUM(C16:C19)</f>
        <v>12</v>
      </c>
      <c r="D20" s="31">
        <f>SUM(D16:D19)</f>
        <v>9.6000000000000014</v>
      </c>
      <c r="E20" s="31">
        <f>SUM(E16:E19)</f>
        <v>1.2000000000000002</v>
      </c>
      <c r="F20" s="31">
        <f>SUM(F16:F19)</f>
        <v>1.2000000000000002</v>
      </c>
      <c r="G20" s="31">
        <f>SUM(G16:G19)</f>
        <v>12</v>
      </c>
      <c r="H20" s="1"/>
      <c r="I20" s="29"/>
      <c r="J20" s="30" t="s">
        <v>14</v>
      </c>
      <c r="K20" s="31">
        <f>SUM(K16:K19)</f>
        <v>12</v>
      </c>
      <c r="L20" s="31">
        <f>SUM(L16:L19)</f>
        <v>9.6000000000000014</v>
      </c>
      <c r="M20" s="31">
        <f>SUM(M16:M19)</f>
        <v>1.2000000000000002</v>
      </c>
      <c r="N20" s="31">
        <f>SUM(N16:N19)</f>
        <v>1.2000000000000002</v>
      </c>
      <c r="O20" s="31">
        <f>SUM(O16:O19)</f>
        <v>12</v>
      </c>
      <c r="P20" s="21"/>
      <c r="Q20" s="29"/>
      <c r="R20" s="30" t="s">
        <v>14</v>
      </c>
      <c r="S20" s="31">
        <f>SUM(S16:S19)</f>
        <v>12</v>
      </c>
      <c r="T20" s="31">
        <f>SUM(T16:T19)</f>
        <v>9.6000000000000014</v>
      </c>
      <c r="U20" s="31">
        <f>SUM(U16:U19)</f>
        <v>1.2000000000000002</v>
      </c>
      <c r="V20" s="31">
        <f>SUM(V16:V19)</f>
        <v>1.2000000000000002</v>
      </c>
      <c r="W20" s="31">
        <f>SUM(W16:W19)</f>
        <v>12</v>
      </c>
      <c r="X20" s="1"/>
      <c r="Y20" s="29"/>
      <c r="Z20" s="30" t="s">
        <v>14</v>
      </c>
      <c r="AA20" s="31">
        <f>SUM(AA16:AA19)</f>
        <v>12</v>
      </c>
      <c r="AB20" s="31">
        <f>SUM(AB16:AB19)</f>
        <v>9.6000000000000014</v>
      </c>
      <c r="AC20" s="31">
        <f>SUM(AC16:AC19)</f>
        <v>1.2000000000000002</v>
      </c>
      <c r="AD20" s="31">
        <f>SUM(AD16:AD19)</f>
        <v>1.2000000000000002</v>
      </c>
      <c r="AE20" s="31">
        <f>SUM(AE16:AE19)</f>
        <v>12</v>
      </c>
      <c r="AF20" s="1"/>
      <c r="AG20" s="29"/>
      <c r="AH20" s="30" t="s">
        <v>14</v>
      </c>
      <c r="AI20" s="31">
        <f>SUM(AI16:AI19)</f>
        <v>12</v>
      </c>
      <c r="AJ20" s="31">
        <f>SUM(AJ16:AJ19)</f>
        <v>9.6000000000000014</v>
      </c>
      <c r="AK20" s="31">
        <f>SUM(AK16:AK19)</f>
        <v>1.2000000000000002</v>
      </c>
      <c r="AL20" s="31">
        <f>SUM(AL16:AL19)</f>
        <v>1.2000000000000002</v>
      </c>
      <c r="AM20" s="31">
        <f>SUM(AM16:AM19)</f>
        <v>12</v>
      </c>
      <c r="AN20" s="1"/>
      <c r="AO20" s="29"/>
      <c r="AP20" s="30" t="s">
        <v>14</v>
      </c>
      <c r="AQ20" s="31">
        <f>SUM(AQ16:AQ19)</f>
        <v>12</v>
      </c>
      <c r="AR20" s="31">
        <f>SUM(AR16:AR19)</f>
        <v>9.6000000000000014</v>
      </c>
      <c r="AS20" s="31">
        <f>SUM(AS16:AS19)</f>
        <v>1.2000000000000002</v>
      </c>
      <c r="AT20" s="31">
        <f>SUM(AT16:AT19)</f>
        <v>1.2000000000000002</v>
      </c>
      <c r="AU20" s="31">
        <f>SUM(AU16:AU19)</f>
        <v>12</v>
      </c>
      <c r="AV20" s="1"/>
      <c r="AW20" s="29"/>
      <c r="AX20" s="30" t="s">
        <v>14</v>
      </c>
      <c r="AY20" s="31">
        <f>SUM(AY16:AY19)</f>
        <v>12</v>
      </c>
      <c r="AZ20" s="31">
        <f>SUM(AZ16:AZ19)</f>
        <v>9.6000000000000014</v>
      </c>
      <c r="BA20" s="31">
        <f>SUM(BA16:BA19)</f>
        <v>1.2000000000000002</v>
      </c>
      <c r="BB20" s="31">
        <f>SUM(BB16:BB19)</f>
        <v>1.2000000000000002</v>
      </c>
      <c r="BC20" s="31">
        <f>SUM(BC16:BC19)</f>
        <v>12</v>
      </c>
      <c r="BD20" s="1"/>
      <c r="BE20" s="29"/>
      <c r="BF20" s="30" t="s">
        <v>14</v>
      </c>
      <c r="BG20" s="31">
        <f>SUM(BG16:BG19)</f>
        <v>12</v>
      </c>
      <c r="BH20" s="31">
        <f>SUM(BH16:BH19)</f>
        <v>9.6000000000000014</v>
      </c>
      <c r="BI20" s="31">
        <f>SUM(BI16:BI19)</f>
        <v>1.2000000000000002</v>
      </c>
      <c r="BJ20" s="31">
        <f>SUM(BJ16:BJ19)</f>
        <v>1.2000000000000002</v>
      </c>
      <c r="BK20" s="31">
        <f>SUM(BK16:BK19)</f>
        <v>12</v>
      </c>
      <c r="BL20" s="1"/>
      <c r="BM20" s="29"/>
      <c r="BN20" s="30" t="s">
        <v>14</v>
      </c>
      <c r="BO20" s="31">
        <f>SUM(BO16:BO19)</f>
        <v>12</v>
      </c>
      <c r="BP20" s="31">
        <f>SUM(BP16:BP19)</f>
        <v>9.6000000000000014</v>
      </c>
      <c r="BQ20" s="31">
        <f>SUM(BQ16:BQ19)</f>
        <v>1.2000000000000002</v>
      </c>
      <c r="BR20" s="31">
        <f>SUM(BR16:BR19)</f>
        <v>1.2000000000000002</v>
      </c>
      <c r="BS20" s="31">
        <f>SUM(BS16:BS19)</f>
        <v>12</v>
      </c>
      <c r="BT20" s="1"/>
      <c r="BU20" s="29"/>
      <c r="BV20" s="30" t="s">
        <v>14</v>
      </c>
      <c r="BW20" s="31">
        <f>SUM(BW16:BW19)</f>
        <v>12</v>
      </c>
      <c r="BX20" s="31">
        <f>SUM(BX16:BX19)</f>
        <v>9.6000000000000014</v>
      </c>
      <c r="BY20" s="31">
        <f>SUM(BY16:BY19)</f>
        <v>1.2000000000000002</v>
      </c>
      <c r="BZ20" s="31">
        <f>SUM(BZ16:BZ19)</f>
        <v>1.2000000000000002</v>
      </c>
      <c r="CA20" s="31">
        <f>SUM(CA16:CA19)</f>
        <v>12</v>
      </c>
      <c r="CB20" s="21"/>
      <c r="CC20" s="29"/>
      <c r="CD20" s="30" t="s">
        <v>14</v>
      </c>
      <c r="CE20" s="31">
        <f>SUM(CE16:CE19)</f>
        <v>12</v>
      </c>
      <c r="CF20" s="31">
        <f>SUM(CF16:CF19)</f>
        <v>9.6000000000000014</v>
      </c>
      <c r="CG20" s="31">
        <f>SUM(CG16:CG19)</f>
        <v>1.2000000000000002</v>
      </c>
      <c r="CH20" s="31">
        <f>SUM(CH16:CH19)</f>
        <v>1.2000000000000002</v>
      </c>
      <c r="CI20" s="31">
        <f>SUM(CI16:CI19)</f>
        <v>12</v>
      </c>
      <c r="CJ20" s="21"/>
      <c r="CK20" s="29"/>
      <c r="CL20" s="30" t="s">
        <v>14</v>
      </c>
      <c r="CM20" s="31">
        <f>SUM(CM16:CM19)</f>
        <v>12</v>
      </c>
      <c r="CN20" s="31">
        <f>SUM(CN16:CN19)</f>
        <v>9.6000000000000014</v>
      </c>
      <c r="CO20" s="31">
        <f>SUM(CO16:CO19)</f>
        <v>1.2000000000000002</v>
      </c>
      <c r="CP20" s="31">
        <f>SUM(CP16:CP19)</f>
        <v>1.2000000000000002</v>
      </c>
      <c r="CQ20" s="31">
        <f>SUM(CQ16:CQ19)</f>
        <v>12</v>
      </c>
      <c r="CR20" s="1"/>
      <c r="CS20" s="29"/>
      <c r="CT20" s="30" t="s">
        <v>14</v>
      </c>
      <c r="CU20" s="31">
        <f>SUM(CU16:CU19)</f>
        <v>0.5</v>
      </c>
      <c r="CV20" s="31">
        <f>SUM(CV16:CV19)</f>
        <v>0.39999999999999991</v>
      </c>
      <c r="CW20" s="31">
        <f>SUM(CW16:CW19)</f>
        <v>4.9999999999999989E-2</v>
      </c>
      <c r="CX20" s="31">
        <f>SUM(CX16:CX19)</f>
        <v>4.9999999999999989E-2</v>
      </c>
      <c r="CY20" s="31">
        <f>SUM(CY16:CY19)</f>
        <v>0.49999999999999956</v>
      </c>
      <c r="CZ20" s="1"/>
      <c r="DA20" s="29"/>
      <c r="DB20" s="30" t="s">
        <v>14</v>
      </c>
      <c r="DC20" s="31">
        <f>SUM(DC16:DC19)</f>
        <v>115.59999999999998</v>
      </c>
      <c r="DD20" s="31">
        <f>SUM(DD16:DD19)</f>
        <v>14.449999999999998</v>
      </c>
      <c r="DE20" s="31">
        <f>SUM(DE16:DE19)</f>
        <v>130.04999999999998</v>
      </c>
      <c r="DF20" s="31">
        <f>SUM(DF16:DF19)</f>
        <v>14.449999999999998</v>
      </c>
      <c r="DG20" s="31">
        <f>SUM(DG16:DG19)</f>
        <v>144.49999999999997</v>
      </c>
    </row>
    <row r="21" spans="1:111" ht="13.5" thickTop="1" x14ac:dyDescent="0.2">
      <c r="A21" s="16" t="s">
        <v>26</v>
      </c>
      <c r="B21" s="32"/>
      <c r="C21" s="21"/>
      <c r="D21" s="21"/>
      <c r="E21" s="21"/>
      <c r="F21" s="21"/>
      <c r="G21" s="21"/>
      <c r="H21" s="1"/>
      <c r="I21" s="16" t="str">
        <f>A21</f>
        <v>SUR</v>
      </c>
      <c r="J21" s="32"/>
      <c r="K21" s="21"/>
      <c r="L21" s="21"/>
      <c r="M21" s="21"/>
      <c r="N21" s="21"/>
      <c r="O21" s="21"/>
      <c r="P21" s="21"/>
      <c r="Q21" s="16" t="str">
        <f>I21</f>
        <v>SUR</v>
      </c>
      <c r="R21" s="32"/>
      <c r="S21" s="21"/>
      <c r="T21" s="21"/>
      <c r="U21" s="21"/>
      <c r="V21" s="21"/>
      <c r="W21" s="21"/>
      <c r="X21" s="1"/>
      <c r="Y21" s="16" t="str">
        <f>Q21</f>
        <v>SUR</v>
      </c>
      <c r="Z21" s="32"/>
      <c r="AA21" s="21"/>
      <c r="AB21" s="21"/>
      <c r="AC21" s="21"/>
      <c r="AD21" s="21"/>
      <c r="AE21" s="21"/>
      <c r="AF21" s="1"/>
      <c r="AG21" s="16" t="str">
        <f>Y21</f>
        <v>SUR</v>
      </c>
      <c r="AH21" s="32"/>
      <c r="AI21" s="21"/>
      <c r="AJ21" s="21"/>
      <c r="AK21" s="21"/>
      <c r="AL21" s="21"/>
      <c r="AM21" s="21"/>
      <c r="AN21" s="1"/>
      <c r="AO21" s="16" t="str">
        <f>AG21</f>
        <v>SUR</v>
      </c>
      <c r="AP21" s="32"/>
      <c r="AQ21" s="21"/>
      <c r="AR21" s="21"/>
      <c r="AS21" s="21"/>
      <c r="AT21" s="21"/>
      <c r="AU21" s="21"/>
      <c r="AV21" s="1"/>
      <c r="AW21" s="16" t="str">
        <f>AO21</f>
        <v>SUR</v>
      </c>
      <c r="AX21" s="32"/>
      <c r="AY21" s="21"/>
      <c r="AZ21" s="21"/>
      <c r="BA21" s="21"/>
      <c r="BB21" s="21"/>
      <c r="BC21" s="21"/>
      <c r="BD21" s="1"/>
      <c r="BE21" s="16" t="str">
        <f>AW21</f>
        <v>SUR</v>
      </c>
      <c r="BF21" s="32"/>
      <c r="BG21" s="21"/>
      <c r="BH21" s="21"/>
      <c r="BI21" s="21"/>
      <c r="BJ21" s="21"/>
      <c r="BK21" s="21"/>
      <c r="BL21" s="1"/>
      <c r="BM21" s="16" t="str">
        <f>BE21</f>
        <v>SUR</v>
      </c>
      <c r="BN21" s="32"/>
      <c r="BO21" s="21"/>
      <c r="BP21" s="21"/>
      <c r="BQ21" s="21"/>
      <c r="BR21" s="21"/>
      <c r="BS21" s="21"/>
      <c r="BT21" s="1"/>
      <c r="BU21" s="16" t="str">
        <f>BM21</f>
        <v>SUR</v>
      </c>
      <c r="BV21" s="32"/>
      <c r="BW21" s="21"/>
      <c r="BX21" s="21"/>
      <c r="BY21" s="21"/>
      <c r="BZ21" s="21"/>
      <c r="CA21" s="21"/>
      <c r="CB21" s="21"/>
      <c r="CC21" s="16" t="str">
        <f>BU21</f>
        <v>SUR</v>
      </c>
      <c r="CD21" s="32"/>
      <c r="CE21" s="21"/>
      <c r="CF21" s="21"/>
      <c r="CG21" s="21"/>
      <c r="CH21" s="21"/>
      <c r="CI21" s="21"/>
      <c r="CJ21" s="21"/>
      <c r="CK21" s="16" t="str">
        <f>CC21</f>
        <v>SUR</v>
      </c>
      <c r="CL21" s="32"/>
      <c r="CM21" s="21"/>
      <c r="CN21" s="21"/>
      <c r="CO21" s="21"/>
      <c r="CP21" s="21"/>
      <c r="CQ21" s="21"/>
      <c r="CR21" s="1"/>
      <c r="CS21" s="16" t="str">
        <f>CK21</f>
        <v>SUR</v>
      </c>
      <c r="CT21" s="32"/>
      <c r="CU21" s="21"/>
      <c r="CV21" s="21"/>
      <c r="CW21" s="21"/>
      <c r="CX21" s="21"/>
      <c r="CY21" s="21"/>
      <c r="CZ21" s="1"/>
      <c r="DA21" s="20" t="str">
        <f>CS21</f>
        <v>SUR</v>
      </c>
      <c r="DB21" s="17"/>
      <c r="DC21" s="21"/>
      <c r="DD21" s="21"/>
      <c r="DE21" s="21"/>
      <c r="DF21" s="21"/>
      <c r="DG21" s="22"/>
    </row>
    <row r="22" spans="1:111" x14ac:dyDescent="0.2">
      <c r="A22" s="23" t="s">
        <v>50</v>
      </c>
      <c r="B22" s="24" t="s">
        <v>21</v>
      </c>
      <c r="C22" s="25">
        <v>4</v>
      </c>
      <c r="D22" s="7">
        <f>ROUND(C22*D$8,2)</f>
        <v>3.2</v>
      </c>
      <c r="E22" s="7">
        <f>ROUND(C22*E$8,2)</f>
        <v>0.4</v>
      </c>
      <c r="F22" s="7">
        <f>ROUND(C22*F$8,2)</f>
        <v>0.4</v>
      </c>
      <c r="G22" s="7">
        <f>SUM(D22:F22)</f>
        <v>4</v>
      </c>
      <c r="H22" s="1"/>
      <c r="I22" s="23" t="str">
        <f>A22</f>
        <v>605</v>
      </c>
      <c r="J22" s="24" t="s">
        <v>21</v>
      </c>
      <c r="K22" s="25">
        <v>4</v>
      </c>
      <c r="L22" s="7">
        <f>ROUND(K22*L$8,2)</f>
        <v>3.2</v>
      </c>
      <c r="M22" s="7">
        <f>ROUND(K22*M$8,2)</f>
        <v>0.4</v>
      </c>
      <c r="N22" s="7">
        <f>ROUND(K22*N$8,2)</f>
        <v>0.4</v>
      </c>
      <c r="O22" s="7">
        <f>SUM(L22:N22)</f>
        <v>4</v>
      </c>
      <c r="P22" s="7"/>
      <c r="Q22" s="23" t="str">
        <f>I22</f>
        <v>605</v>
      </c>
      <c r="R22" s="24" t="s">
        <v>21</v>
      </c>
      <c r="S22" s="25">
        <v>4</v>
      </c>
      <c r="T22" s="7">
        <f>ROUND(S22*T$8,2)</f>
        <v>3.2</v>
      </c>
      <c r="U22" s="7">
        <f>ROUND(S22*U$8,2)</f>
        <v>0.4</v>
      </c>
      <c r="V22" s="7">
        <f>ROUND(S22*V$8,2)</f>
        <v>0.4</v>
      </c>
      <c r="W22" s="7">
        <f>SUM(T22:V22)</f>
        <v>4</v>
      </c>
      <c r="X22" s="1"/>
      <c r="Y22" s="23" t="str">
        <f>Q22</f>
        <v>605</v>
      </c>
      <c r="Z22" s="24" t="s">
        <v>21</v>
      </c>
      <c r="AA22" s="25">
        <v>4</v>
      </c>
      <c r="AB22" s="7">
        <f>ROUND(AA22*AB$8,2)</f>
        <v>3.2</v>
      </c>
      <c r="AC22" s="7">
        <f>ROUND(AA22*AC$8,2)</f>
        <v>0.4</v>
      </c>
      <c r="AD22" s="7">
        <f>ROUND(AA22*AD$8,2)</f>
        <v>0.4</v>
      </c>
      <c r="AE22" s="7">
        <f>SUM(AB22:AD22)</f>
        <v>4</v>
      </c>
      <c r="AF22" s="1"/>
      <c r="AG22" s="23" t="str">
        <f>Y22</f>
        <v>605</v>
      </c>
      <c r="AH22" s="24" t="s">
        <v>21</v>
      </c>
      <c r="AI22" s="25">
        <v>4</v>
      </c>
      <c r="AJ22" s="7">
        <f>ROUND(AI22*AJ$8,2)</f>
        <v>3.2</v>
      </c>
      <c r="AK22" s="7">
        <f>ROUND(AI22*AK$8,2)</f>
        <v>0.4</v>
      </c>
      <c r="AL22" s="7">
        <f>ROUND(AI22*AL$8,2)</f>
        <v>0.4</v>
      </c>
      <c r="AM22" s="7">
        <f>SUM(AJ22:AL22)</f>
        <v>4</v>
      </c>
      <c r="AN22" s="1"/>
      <c r="AO22" s="23" t="str">
        <f>AG22</f>
        <v>605</v>
      </c>
      <c r="AP22" s="24" t="s">
        <v>21</v>
      </c>
      <c r="AQ22" s="25">
        <v>4</v>
      </c>
      <c r="AR22" s="7">
        <f>ROUND(AQ22*AR$8,2)</f>
        <v>3.2</v>
      </c>
      <c r="AS22" s="7">
        <f>ROUND(AQ22*AS$8,2)</f>
        <v>0.4</v>
      </c>
      <c r="AT22" s="7">
        <f>ROUND(AQ22*AT$8,2)</f>
        <v>0.4</v>
      </c>
      <c r="AU22" s="7">
        <f>SUM(AR22:AT22)</f>
        <v>4</v>
      </c>
      <c r="AV22" s="1"/>
      <c r="AW22" s="23" t="str">
        <f>AO22</f>
        <v>605</v>
      </c>
      <c r="AX22" s="24" t="s">
        <v>21</v>
      </c>
      <c r="AY22" s="25">
        <v>4</v>
      </c>
      <c r="AZ22" s="7">
        <f>ROUND(AY22*AZ$8,2)</f>
        <v>3.2</v>
      </c>
      <c r="BA22" s="7">
        <f>ROUND(AY22*BA$8,2)</f>
        <v>0.4</v>
      </c>
      <c r="BB22" s="7">
        <f>ROUND(AY22*BB$8,2)</f>
        <v>0.4</v>
      </c>
      <c r="BC22" s="7">
        <f>SUM(AZ22:BB22)</f>
        <v>4</v>
      </c>
      <c r="BD22" s="1"/>
      <c r="BE22" s="23" t="str">
        <f>AW22</f>
        <v>605</v>
      </c>
      <c r="BF22" s="24" t="s">
        <v>21</v>
      </c>
      <c r="BG22" s="25">
        <v>4</v>
      </c>
      <c r="BH22" s="7">
        <f>ROUND(BG22*BH$8,2)</f>
        <v>3.2</v>
      </c>
      <c r="BI22" s="7">
        <f>ROUND(BG22*BI$8,2)</f>
        <v>0.4</v>
      </c>
      <c r="BJ22" s="7">
        <f>ROUND(BG22*BJ$8,2)</f>
        <v>0.4</v>
      </c>
      <c r="BK22" s="7">
        <f>SUM(BH22:BJ22)</f>
        <v>4</v>
      </c>
      <c r="BL22" s="1"/>
      <c r="BM22" s="23" t="str">
        <f>BE22</f>
        <v>605</v>
      </c>
      <c r="BN22" s="24" t="s">
        <v>21</v>
      </c>
      <c r="BO22" s="25">
        <v>4</v>
      </c>
      <c r="BP22" s="7">
        <f>ROUND(BO22*BP$8,2)</f>
        <v>3.2</v>
      </c>
      <c r="BQ22" s="7">
        <f>ROUND(BO22*BQ$8,2)</f>
        <v>0.4</v>
      </c>
      <c r="BR22" s="7">
        <f>ROUND(BO22*BR$8,2)</f>
        <v>0.4</v>
      </c>
      <c r="BS22" s="7">
        <f>SUM(BP22:BR22)</f>
        <v>4</v>
      </c>
      <c r="BT22" s="1"/>
      <c r="BU22" s="23" t="str">
        <f>BM22</f>
        <v>605</v>
      </c>
      <c r="BV22" s="24" t="s">
        <v>21</v>
      </c>
      <c r="BW22" s="25">
        <v>4</v>
      </c>
      <c r="BX22" s="7">
        <f>ROUND(BW22*BX$8,2)</f>
        <v>3.2</v>
      </c>
      <c r="BY22" s="7">
        <f>ROUND(BW22*BY$8,2)</f>
        <v>0.4</v>
      </c>
      <c r="BZ22" s="7">
        <f>ROUND(BW22*BZ$8,2)</f>
        <v>0.4</v>
      </c>
      <c r="CA22" s="7">
        <f>SUM(BX22:BZ22)</f>
        <v>4</v>
      </c>
      <c r="CB22" s="21"/>
      <c r="CC22" s="23" t="str">
        <f>BU22</f>
        <v>605</v>
      </c>
      <c r="CD22" s="24" t="s">
        <v>21</v>
      </c>
      <c r="CE22" s="25">
        <v>4</v>
      </c>
      <c r="CF22" s="7">
        <f>ROUND(CE22*CF$8,2)</f>
        <v>3.2</v>
      </c>
      <c r="CG22" s="7">
        <f>ROUND(CE22*CG$8,2)</f>
        <v>0.4</v>
      </c>
      <c r="CH22" s="7">
        <f>ROUND(CE22*CH$8,2)</f>
        <v>0.4</v>
      </c>
      <c r="CI22" s="7">
        <f>SUM(CF22:CH22)</f>
        <v>4</v>
      </c>
      <c r="CJ22" s="21"/>
      <c r="CK22" s="23" t="str">
        <f>CC22</f>
        <v>605</v>
      </c>
      <c r="CL22" s="24" t="s">
        <v>21</v>
      </c>
      <c r="CM22" s="25">
        <v>4</v>
      </c>
      <c r="CN22" s="7">
        <f>ROUND(CM22*CN$8,2)</f>
        <v>3.2</v>
      </c>
      <c r="CO22" s="7">
        <f>ROUND(CM22*CO$8,2)</f>
        <v>0.4</v>
      </c>
      <c r="CP22" s="7">
        <f>ROUND(CM22*CP$8,2)</f>
        <v>0.4</v>
      </c>
      <c r="CQ22" s="7">
        <f>SUM(CN22:CP22)</f>
        <v>4</v>
      </c>
      <c r="CR22" s="1"/>
      <c r="CS22" s="23" t="str">
        <f>CK22</f>
        <v>605</v>
      </c>
      <c r="CT22" s="24" t="s">
        <v>21</v>
      </c>
      <c r="CU22" s="25"/>
      <c r="CV22" s="7">
        <f>ROUND(CU22*CV$8,2)</f>
        <v>0</v>
      </c>
      <c r="CW22" s="7">
        <f>ROUND(CU22*CW$8,2)</f>
        <v>0</v>
      </c>
      <c r="CX22" s="7">
        <f>ROUND(CU22*CX$8,2)</f>
        <v>0</v>
      </c>
      <c r="CY22" s="7">
        <f>SUM(CV22:CX22)</f>
        <v>0</v>
      </c>
      <c r="CZ22" s="1"/>
      <c r="DA22" s="26" t="str">
        <f>CS22</f>
        <v>605</v>
      </c>
      <c r="DB22" s="24" t="s">
        <v>21</v>
      </c>
      <c r="DC22" s="7">
        <f t="shared" ref="DC22:DD25" si="2">SUMIF($A$7:$CY$7,DC$7,$A22:$CY22)</f>
        <v>38.4</v>
      </c>
      <c r="DD22" s="7">
        <f t="shared" si="2"/>
        <v>4.8</v>
      </c>
      <c r="DE22" s="7">
        <f>DC22+DD22</f>
        <v>43.199999999999996</v>
      </c>
      <c r="DF22" s="7">
        <f>SUMIF($A$7:$CY$7,DF$7,$A22:$CY22)</f>
        <v>4.8</v>
      </c>
      <c r="DG22" s="7">
        <f>DF22+DE22</f>
        <v>47.999999999999993</v>
      </c>
    </row>
    <row r="23" spans="1:111" x14ac:dyDescent="0.2">
      <c r="A23" s="27">
        <f>C23/C22</f>
        <v>0.5</v>
      </c>
      <c r="B23" s="6" t="s">
        <v>22</v>
      </c>
      <c r="C23" s="25">
        <v>2</v>
      </c>
      <c r="D23" s="7">
        <f>ROUND(C23*D$8,2)</f>
        <v>1.6</v>
      </c>
      <c r="E23" s="7">
        <f>ROUND(C23*E$8,2)</f>
        <v>0.2</v>
      </c>
      <c r="F23" s="7">
        <f>ROUND(C23*F$8,2)</f>
        <v>0.2</v>
      </c>
      <c r="G23" s="7">
        <f>SUM(D23:F23)</f>
        <v>2</v>
      </c>
      <c r="H23" s="1"/>
      <c r="I23" s="27">
        <f>K23/K22</f>
        <v>0.5</v>
      </c>
      <c r="J23" s="6" t="s">
        <v>22</v>
      </c>
      <c r="K23" s="25">
        <v>2</v>
      </c>
      <c r="L23" s="7">
        <f>ROUND(K23*L$8,2)</f>
        <v>1.6</v>
      </c>
      <c r="M23" s="7">
        <f>ROUND(K23*M$8,2)</f>
        <v>0.2</v>
      </c>
      <c r="N23" s="7">
        <f>ROUND(K23*N$8,2)</f>
        <v>0.2</v>
      </c>
      <c r="O23" s="7">
        <f>SUM(L23:N23)</f>
        <v>2</v>
      </c>
      <c r="P23" s="7"/>
      <c r="Q23" s="27">
        <f>S23/S22</f>
        <v>0.5</v>
      </c>
      <c r="R23" s="6" t="s">
        <v>22</v>
      </c>
      <c r="S23" s="25">
        <v>2</v>
      </c>
      <c r="T23" s="7">
        <f>ROUND(S23*T$8,2)</f>
        <v>1.6</v>
      </c>
      <c r="U23" s="7">
        <f>ROUND(S23*U$8,2)</f>
        <v>0.2</v>
      </c>
      <c r="V23" s="7">
        <f>ROUND(S23*V$8,2)</f>
        <v>0.2</v>
      </c>
      <c r="W23" s="7">
        <f>SUM(T23:V23)</f>
        <v>2</v>
      </c>
      <c r="X23" s="1"/>
      <c r="Y23" s="27">
        <f>AA23/AA22</f>
        <v>0.5</v>
      </c>
      <c r="Z23" s="6" t="s">
        <v>22</v>
      </c>
      <c r="AA23" s="25">
        <v>2</v>
      </c>
      <c r="AB23" s="7">
        <f>ROUND(AA23*AB$8,2)</f>
        <v>1.6</v>
      </c>
      <c r="AC23" s="7">
        <f>ROUND(AA23*AC$8,2)</f>
        <v>0.2</v>
      </c>
      <c r="AD23" s="7">
        <f>ROUND(AA23*AD$8,2)</f>
        <v>0.2</v>
      </c>
      <c r="AE23" s="7">
        <f>SUM(AB23:AD23)</f>
        <v>2</v>
      </c>
      <c r="AF23" s="1"/>
      <c r="AG23" s="27">
        <f>AI23/AI22</f>
        <v>0.5</v>
      </c>
      <c r="AH23" s="6" t="s">
        <v>22</v>
      </c>
      <c r="AI23" s="25">
        <v>2</v>
      </c>
      <c r="AJ23" s="7">
        <f>ROUND(AI23*AJ$8,2)</f>
        <v>1.6</v>
      </c>
      <c r="AK23" s="7">
        <f>ROUND(AI23*AK$8,2)</f>
        <v>0.2</v>
      </c>
      <c r="AL23" s="7">
        <f>ROUND(AI23*AL$8,2)</f>
        <v>0.2</v>
      </c>
      <c r="AM23" s="7">
        <f>SUM(AJ23:AL23)</f>
        <v>2</v>
      </c>
      <c r="AN23" s="1"/>
      <c r="AO23" s="27">
        <f>AQ23/AQ22</f>
        <v>0.5</v>
      </c>
      <c r="AP23" s="6" t="s">
        <v>22</v>
      </c>
      <c r="AQ23" s="25">
        <v>2</v>
      </c>
      <c r="AR23" s="7">
        <f>ROUND(AQ23*AR$8,2)</f>
        <v>1.6</v>
      </c>
      <c r="AS23" s="7">
        <f>ROUND(AQ23*AS$8,2)</f>
        <v>0.2</v>
      </c>
      <c r="AT23" s="7">
        <f>ROUND(AQ23*AT$8,2)</f>
        <v>0.2</v>
      </c>
      <c r="AU23" s="7">
        <f>SUM(AR23:AT23)</f>
        <v>2</v>
      </c>
      <c r="AV23" s="1"/>
      <c r="AW23" s="27">
        <f>AY23/AY22</f>
        <v>0.5</v>
      </c>
      <c r="AX23" s="6" t="s">
        <v>22</v>
      </c>
      <c r="AY23" s="25">
        <v>2</v>
      </c>
      <c r="AZ23" s="7">
        <f>ROUND(AY23*AZ$8,2)</f>
        <v>1.6</v>
      </c>
      <c r="BA23" s="7">
        <f>ROUND(AY23*BA$8,2)</f>
        <v>0.2</v>
      </c>
      <c r="BB23" s="7">
        <f>ROUND(AY23*BB$8,2)</f>
        <v>0.2</v>
      </c>
      <c r="BC23" s="7">
        <f>SUM(AZ23:BB23)</f>
        <v>2</v>
      </c>
      <c r="BD23" s="1"/>
      <c r="BE23" s="27">
        <f>BG23/BG22</f>
        <v>0.5</v>
      </c>
      <c r="BF23" s="6" t="s">
        <v>22</v>
      </c>
      <c r="BG23" s="25">
        <v>2</v>
      </c>
      <c r="BH23" s="7">
        <f>ROUND(BG23*BH$8,2)</f>
        <v>1.6</v>
      </c>
      <c r="BI23" s="7">
        <f>ROUND(BG23*BI$8,2)</f>
        <v>0.2</v>
      </c>
      <c r="BJ23" s="7">
        <f>ROUND(BG23*BJ$8,2)</f>
        <v>0.2</v>
      </c>
      <c r="BK23" s="7">
        <f>SUM(BH23:BJ23)</f>
        <v>2</v>
      </c>
      <c r="BL23" s="1"/>
      <c r="BM23" s="27">
        <f>BO23/BO22</f>
        <v>0.5</v>
      </c>
      <c r="BN23" s="6" t="s">
        <v>22</v>
      </c>
      <c r="BO23" s="25">
        <v>2</v>
      </c>
      <c r="BP23" s="7">
        <f>ROUND(BO23*BP$8,2)</f>
        <v>1.6</v>
      </c>
      <c r="BQ23" s="7">
        <f>ROUND(BO23*BQ$8,2)</f>
        <v>0.2</v>
      </c>
      <c r="BR23" s="7">
        <f>ROUND(BO23*BR$8,2)</f>
        <v>0.2</v>
      </c>
      <c r="BS23" s="7">
        <f>SUM(BP23:BR23)</f>
        <v>2</v>
      </c>
      <c r="BT23" s="1"/>
      <c r="BU23" s="27">
        <f>BW23/BW22</f>
        <v>0.5</v>
      </c>
      <c r="BV23" s="6" t="s">
        <v>22</v>
      </c>
      <c r="BW23" s="25">
        <v>2</v>
      </c>
      <c r="BX23" s="7">
        <f>ROUND(BW23*BX$8,2)</f>
        <v>1.6</v>
      </c>
      <c r="BY23" s="7">
        <f>ROUND(BW23*BY$8,2)</f>
        <v>0.2</v>
      </c>
      <c r="BZ23" s="7">
        <f>ROUND(BW23*BZ$8,2)</f>
        <v>0.2</v>
      </c>
      <c r="CA23" s="7">
        <f>SUM(BX23:BZ23)</f>
        <v>2</v>
      </c>
      <c r="CB23" s="21"/>
      <c r="CC23" s="27">
        <f>CE23/CE22</f>
        <v>0.5</v>
      </c>
      <c r="CD23" s="6" t="s">
        <v>22</v>
      </c>
      <c r="CE23" s="25">
        <v>2</v>
      </c>
      <c r="CF23" s="7">
        <f>ROUND(CE23*CF$8,2)</f>
        <v>1.6</v>
      </c>
      <c r="CG23" s="7">
        <f>ROUND(CE23*CG$8,2)</f>
        <v>0.2</v>
      </c>
      <c r="CH23" s="7">
        <f>ROUND(CE23*CH$8,2)</f>
        <v>0.2</v>
      </c>
      <c r="CI23" s="7">
        <f>SUM(CF23:CH23)</f>
        <v>2</v>
      </c>
      <c r="CJ23" s="21"/>
      <c r="CK23" s="27">
        <f>CM23/CM22</f>
        <v>0.5</v>
      </c>
      <c r="CL23" s="6" t="s">
        <v>22</v>
      </c>
      <c r="CM23" s="25">
        <v>2</v>
      </c>
      <c r="CN23" s="7">
        <f>ROUND(CM23*CN$8,2)</f>
        <v>1.6</v>
      </c>
      <c r="CO23" s="7">
        <f>ROUND(CM23*CO$8,2)</f>
        <v>0.2</v>
      </c>
      <c r="CP23" s="7">
        <f>ROUND(CM23*CP$8,2)</f>
        <v>0.2</v>
      </c>
      <c r="CQ23" s="7">
        <f>SUM(CN23:CP23)</f>
        <v>2</v>
      </c>
      <c r="CR23" s="1"/>
      <c r="CS23" s="27" t="e">
        <f>CU23/CU22</f>
        <v>#DIV/0!</v>
      </c>
      <c r="CT23" s="6" t="s">
        <v>22</v>
      </c>
      <c r="CU23" s="25">
        <v>-2.5</v>
      </c>
      <c r="CV23" s="7">
        <f>ROUND(CU23*CV$8,2)</f>
        <v>-2</v>
      </c>
      <c r="CW23" s="7">
        <f>ROUND(CU23*CW$8,2)</f>
        <v>-0.25</v>
      </c>
      <c r="CX23" s="7">
        <f>ROUND(CU23*CX$8,2)</f>
        <v>-0.25</v>
      </c>
      <c r="CY23" s="7">
        <f>SUM(CV23:CX23)</f>
        <v>-2.5</v>
      </c>
      <c r="CZ23" s="1"/>
      <c r="DA23" s="27">
        <f>DE23/DE22</f>
        <v>0.44791666666666669</v>
      </c>
      <c r="DB23" s="6" t="s">
        <v>22</v>
      </c>
      <c r="DC23" s="7">
        <f t="shared" si="2"/>
        <v>17.2</v>
      </c>
      <c r="DD23" s="7">
        <f t="shared" si="2"/>
        <v>2.15</v>
      </c>
      <c r="DE23" s="7">
        <f>DC23+DD23</f>
        <v>19.349999999999998</v>
      </c>
      <c r="DF23" s="7">
        <f>SUMIF($A$7:$CY$7,DF$7,$A23:$CY23)</f>
        <v>2.15</v>
      </c>
      <c r="DG23" s="7">
        <f>DF23+DE23</f>
        <v>21.499999999999996</v>
      </c>
    </row>
    <row r="24" spans="1:111" x14ac:dyDescent="0.2">
      <c r="A24" s="5"/>
      <c r="B24" s="6" t="s">
        <v>23</v>
      </c>
      <c r="C24" s="25">
        <v>3</v>
      </c>
      <c r="D24" s="7">
        <f>ROUND(C24*D$8,2)</f>
        <v>2.4</v>
      </c>
      <c r="E24" s="7">
        <f>ROUND(C24*E$8,2)</f>
        <v>0.3</v>
      </c>
      <c r="F24" s="7">
        <f>ROUND(C24*F$8,2)</f>
        <v>0.3</v>
      </c>
      <c r="G24" s="7">
        <f>SUM(D24:F24)</f>
        <v>2.9999999999999996</v>
      </c>
      <c r="H24" s="1"/>
      <c r="I24" s="5"/>
      <c r="J24" s="6" t="s">
        <v>23</v>
      </c>
      <c r="K24" s="25">
        <v>3</v>
      </c>
      <c r="L24" s="7">
        <f>ROUND(K24*L$8,2)</f>
        <v>2.4</v>
      </c>
      <c r="M24" s="7">
        <f>ROUND(K24*M$8,2)</f>
        <v>0.3</v>
      </c>
      <c r="N24" s="7">
        <f>ROUND(K24*N$8,2)</f>
        <v>0.3</v>
      </c>
      <c r="O24" s="7">
        <f>SUM(L24:N24)</f>
        <v>2.9999999999999996</v>
      </c>
      <c r="P24" s="7"/>
      <c r="Q24" s="5"/>
      <c r="R24" s="6" t="s">
        <v>23</v>
      </c>
      <c r="S24" s="25">
        <v>3</v>
      </c>
      <c r="T24" s="7">
        <f>ROUND(S24*T$8,2)</f>
        <v>2.4</v>
      </c>
      <c r="U24" s="7">
        <f>ROUND(S24*U$8,2)</f>
        <v>0.3</v>
      </c>
      <c r="V24" s="7">
        <f>ROUND(S24*V$8,2)</f>
        <v>0.3</v>
      </c>
      <c r="W24" s="7">
        <f>SUM(T24:V24)</f>
        <v>2.9999999999999996</v>
      </c>
      <c r="X24" s="1"/>
      <c r="Y24" s="5"/>
      <c r="Z24" s="6" t="s">
        <v>23</v>
      </c>
      <c r="AA24" s="25">
        <v>3</v>
      </c>
      <c r="AB24" s="7">
        <f>ROUND(AA24*AB$8,2)</f>
        <v>2.4</v>
      </c>
      <c r="AC24" s="7">
        <f>ROUND(AA24*AC$8,2)</f>
        <v>0.3</v>
      </c>
      <c r="AD24" s="7">
        <f>ROUND(AA24*AD$8,2)</f>
        <v>0.3</v>
      </c>
      <c r="AE24" s="7">
        <f>SUM(AB24:AD24)</f>
        <v>2.9999999999999996</v>
      </c>
      <c r="AF24" s="1"/>
      <c r="AG24" s="5"/>
      <c r="AH24" s="6" t="s">
        <v>23</v>
      </c>
      <c r="AI24" s="25">
        <v>3</v>
      </c>
      <c r="AJ24" s="7">
        <f>ROUND(AI24*AJ$8,2)</f>
        <v>2.4</v>
      </c>
      <c r="AK24" s="7">
        <f>ROUND(AI24*AK$8,2)</f>
        <v>0.3</v>
      </c>
      <c r="AL24" s="7">
        <f>ROUND(AI24*AL$8,2)</f>
        <v>0.3</v>
      </c>
      <c r="AM24" s="7">
        <f>SUM(AJ24:AL24)</f>
        <v>2.9999999999999996</v>
      </c>
      <c r="AN24" s="1"/>
      <c r="AO24" s="5"/>
      <c r="AP24" s="6" t="s">
        <v>23</v>
      </c>
      <c r="AQ24" s="25">
        <v>3</v>
      </c>
      <c r="AR24" s="7">
        <f>ROUND(AQ24*AR$8,2)</f>
        <v>2.4</v>
      </c>
      <c r="AS24" s="7">
        <f>ROUND(AQ24*AS$8,2)</f>
        <v>0.3</v>
      </c>
      <c r="AT24" s="7">
        <f>ROUND(AQ24*AT$8,2)</f>
        <v>0.3</v>
      </c>
      <c r="AU24" s="7">
        <f>SUM(AR24:AT24)</f>
        <v>2.9999999999999996</v>
      </c>
      <c r="AV24" s="1"/>
      <c r="AW24" s="5"/>
      <c r="AX24" s="6" t="s">
        <v>23</v>
      </c>
      <c r="AY24" s="25">
        <v>3</v>
      </c>
      <c r="AZ24" s="7">
        <f>ROUND(AY24*AZ$8,2)</f>
        <v>2.4</v>
      </c>
      <c r="BA24" s="7">
        <f>ROUND(AY24*BA$8,2)</f>
        <v>0.3</v>
      </c>
      <c r="BB24" s="7">
        <f>ROUND(AY24*BB$8,2)</f>
        <v>0.3</v>
      </c>
      <c r="BC24" s="7">
        <f>SUM(AZ24:BB24)</f>
        <v>2.9999999999999996</v>
      </c>
      <c r="BD24" s="1"/>
      <c r="BE24" s="5"/>
      <c r="BF24" s="6" t="s">
        <v>23</v>
      </c>
      <c r="BG24" s="25">
        <v>3</v>
      </c>
      <c r="BH24" s="7">
        <f>ROUND(BG24*BH$8,2)</f>
        <v>2.4</v>
      </c>
      <c r="BI24" s="7">
        <f>ROUND(BG24*BI$8,2)</f>
        <v>0.3</v>
      </c>
      <c r="BJ24" s="7">
        <f>ROUND(BG24*BJ$8,2)</f>
        <v>0.3</v>
      </c>
      <c r="BK24" s="7">
        <f>SUM(BH24:BJ24)</f>
        <v>2.9999999999999996</v>
      </c>
      <c r="BL24" s="1"/>
      <c r="BM24" s="5"/>
      <c r="BN24" s="6" t="s">
        <v>23</v>
      </c>
      <c r="BO24" s="25">
        <v>3</v>
      </c>
      <c r="BP24" s="7">
        <f>ROUND(BO24*BP$8,2)</f>
        <v>2.4</v>
      </c>
      <c r="BQ24" s="7">
        <f>ROUND(BO24*BQ$8,2)</f>
        <v>0.3</v>
      </c>
      <c r="BR24" s="7">
        <f>ROUND(BO24*BR$8,2)</f>
        <v>0.3</v>
      </c>
      <c r="BS24" s="7">
        <f>SUM(BP24:BR24)</f>
        <v>2.9999999999999996</v>
      </c>
      <c r="BT24" s="1"/>
      <c r="BU24" s="5"/>
      <c r="BV24" s="6" t="s">
        <v>23</v>
      </c>
      <c r="BW24" s="25">
        <v>3</v>
      </c>
      <c r="BX24" s="7">
        <f>ROUND(BW24*BX$8,2)</f>
        <v>2.4</v>
      </c>
      <c r="BY24" s="7">
        <f>ROUND(BW24*BY$8,2)</f>
        <v>0.3</v>
      </c>
      <c r="BZ24" s="7">
        <f>ROUND(BW24*BZ$8,2)</f>
        <v>0.3</v>
      </c>
      <c r="CA24" s="7">
        <f>SUM(BX24:BZ24)</f>
        <v>2.9999999999999996</v>
      </c>
      <c r="CB24" s="21"/>
      <c r="CC24" s="5"/>
      <c r="CD24" s="6" t="s">
        <v>23</v>
      </c>
      <c r="CE24" s="25">
        <v>3</v>
      </c>
      <c r="CF24" s="7">
        <f>ROUND(CE24*CF$8,2)</f>
        <v>2.4</v>
      </c>
      <c r="CG24" s="7">
        <f>ROUND(CE24*CG$8,2)</f>
        <v>0.3</v>
      </c>
      <c r="CH24" s="7">
        <f>ROUND(CE24*CH$8,2)</f>
        <v>0.3</v>
      </c>
      <c r="CI24" s="7">
        <f>SUM(CF24:CH24)</f>
        <v>2.9999999999999996</v>
      </c>
      <c r="CJ24" s="21"/>
      <c r="CK24" s="5"/>
      <c r="CL24" s="6" t="s">
        <v>23</v>
      </c>
      <c r="CM24" s="25">
        <v>3</v>
      </c>
      <c r="CN24" s="7">
        <f>ROUND(CM24*CN$8,2)</f>
        <v>2.4</v>
      </c>
      <c r="CO24" s="7">
        <f>ROUND(CM24*CO$8,2)</f>
        <v>0.3</v>
      </c>
      <c r="CP24" s="7">
        <f>ROUND(CM24*CP$8,2)</f>
        <v>0.3</v>
      </c>
      <c r="CQ24" s="7">
        <f>SUM(CN24:CP24)</f>
        <v>2.9999999999999996</v>
      </c>
      <c r="CR24" s="1"/>
      <c r="CS24" s="5"/>
      <c r="CT24" s="6" t="s">
        <v>23</v>
      </c>
      <c r="CU24" s="25"/>
      <c r="CV24" s="7">
        <f>ROUND(CU24*CV$8,2)</f>
        <v>0</v>
      </c>
      <c r="CW24" s="7">
        <f>ROUND(CU24*CW$8,2)</f>
        <v>0</v>
      </c>
      <c r="CX24" s="7">
        <f>ROUND(CU24*CX$8,2)</f>
        <v>0</v>
      </c>
      <c r="CY24" s="7">
        <f>SUM(CV24:CX24)</f>
        <v>0</v>
      </c>
      <c r="CZ24" s="1"/>
      <c r="DA24" s="28"/>
      <c r="DB24" s="6" t="s">
        <v>23</v>
      </c>
      <c r="DC24" s="7">
        <f t="shared" si="2"/>
        <v>28.799999999999994</v>
      </c>
      <c r="DD24" s="7">
        <f t="shared" si="2"/>
        <v>3.5999999999999992</v>
      </c>
      <c r="DE24" s="7">
        <f>DC24+DD24</f>
        <v>32.399999999999991</v>
      </c>
      <c r="DF24" s="7">
        <f>SUMIF($A$7:$CY$7,DF$7,$A24:$CY24)</f>
        <v>3.5999999999999992</v>
      </c>
      <c r="DG24" s="7">
        <f>DF24+DE24</f>
        <v>35.999999999999993</v>
      </c>
    </row>
    <row r="25" spans="1:111" x14ac:dyDescent="0.2">
      <c r="A25" s="27">
        <f>C25/(C22+C23)</f>
        <v>0.5</v>
      </c>
      <c r="B25" s="6" t="s">
        <v>24</v>
      </c>
      <c r="C25" s="25">
        <v>3</v>
      </c>
      <c r="D25" s="7">
        <f>ROUND(C25*D$8,2)</f>
        <v>2.4</v>
      </c>
      <c r="E25" s="7">
        <f>ROUND(C25*E$8,2)</f>
        <v>0.3</v>
      </c>
      <c r="F25" s="7">
        <f>ROUND(C25*F$8,2)</f>
        <v>0.3</v>
      </c>
      <c r="G25" s="7">
        <f>SUM(D25:F25)</f>
        <v>2.9999999999999996</v>
      </c>
      <c r="H25" s="1"/>
      <c r="I25" s="27">
        <f>K25/(K22+K23)</f>
        <v>0.5</v>
      </c>
      <c r="J25" s="6" t="s">
        <v>24</v>
      </c>
      <c r="K25" s="25">
        <v>3</v>
      </c>
      <c r="L25" s="7">
        <f>ROUND(K25*L$8,2)</f>
        <v>2.4</v>
      </c>
      <c r="M25" s="7">
        <f>ROUND(K25*M$8,2)</f>
        <v>0.3</v>
      </c>
      <c r="N25" s="7">
        <f>ROUND(K25*N$8,2)</f>
        <v>0.3</v>
      </c>
      <c r="O25" s="7">
        <f>SUM(L25:N25)</f>
        <v>2.9999999999999996</v>
      </c>
      <c r="P25" s="7"/>
      <c r="Q25" s="27">
        <f>S25/(S22+S23)</f>
        <v>0.5</v>
      </c>
      <c r="R25" s="6" t="s">
        <v>24</v>
      </c>
      <c r="S25" s="25">
        <v>3</v>
      </c>
      <c r="T25" s="7">
        <f>ROUND(S25*T$8,2)</f>
        <v>2.4</v>
      </c>
      <c r="U25" s="7">
        <f>ROUND(S25*U$8,2)</f>
        <v>0.3</v>
      </c>
      <c r="V25" s="7">
        <f>ROUND(S25*V$8,2)</f>
        <v>0.3</v>
      </c>
      <c r="W25" s="7">
        <f>SUM(T25:V25)</f>
        <v>2.9999999999999996</v>
      </c>
      <c r="X25" s="1"/>
      <c r="Y25" s="27">
        <f>AA25/(AA22+AA23)</f>
        <v>0.5</v>
      </c>
      <c r="Z25" s="6" t="s">
        <v>24</v>
      </c>
      <c r="AA25" s="25">
        <v>3</v>
      </c>
      <c r="AB25" s="7">
        <f>ROUND(AA25*AB$8,2)</f>
        <v>2.4</v>
      </c>
      <c r="AC25" s="7">
        <f>ROUND(AA25*AC$8,2)</f>
        <v>0.3</v>
      </c>
      <c r="AD25" s="7">
        <f>ROUND(AA25*AD$8,2)</f>
        <v>0.3</v>
      </c>
      <c r="AE25" s="7">
        <f>SUM(AB25:AD25)</f>
        <v>2.9999999999999996</v>
      </c>
      <c r="AF25" s="1"/>
      <c r="AG25" s="27">
        <f>AI25/(AI22+AI23)</f>
        <v>0.5</v>
      </c>
      <c r="AH25" s="6" t="s">
        <v>24</v>
      </c>
      <c r="AI25" s="25">
        <v>3</v>
      </c>
      <c r="AJ25" s="7">
        <f>ROUND(AI25*AJ$8,2)</f>
        <v>2.4</v>
      </c>
      <c r="AK25" s="7">
        <f>ROUND(AI25*AK$8,2)</f>
        <v>0.3</v>
      </c>
      <c r="AL25" s="7">
        <f>ROUND(AI25*AL$8,2)</f>
        <v>0.3</v>
      </c>
      <c r="AM25" s="7">
        <f>SUM(AJ25:AL25)</f>
        <v>2.9999999999999996</v>
      </c>
      <c r="AN25" s="1"/>
      <c r="AO25" s="27">
        <f>AQ25/(AQ22+AQ23)</f>
        <v>0.5</v>
      </c>
      <c r="AP25" s="6" t="s">
        <v>24</v>
      </c>
      <c r="AQ25" s="25">
        <v>3</v>
      </c>
      <c r="AR25" s="7">
        <f>ROUND(AQ25*AR$8,2)</f>
        <v>2.4</v>
      </c>
      <c r="AS25" s="7">
        <f>ROUND(AQ25*AS$8,2)</f>
        <v>0.3</v>
      </c>
      <c r="AT25" s="7">
        <f>ROUND(AQ25*AT$8,2)</f>
        <v>0.3</v>
      </c>
      <c r="AU25" s="7">
        <f>SUM(AR25:AT25)</f>
        <v>2.9999999999999996</v>
      </c>
      <c r="AV25" s="1"/>
      <c r="AW25" s="27">
        <f>AY25/(AY22+AY23)</f>
        <v>0.5</v>
      </c>
      <c r="AX25" s="6" t="s">
        <v>24</v>
      </c>
      <c r="AY25" s="25">
        <v>3</v>
      </c>
      <c r="AZ25" s="7">
        <f>ROUND(AY25*AZ$8,2)</f>
        <v>2.4</v>
      </c>
      <c r="BA25" s="7">
        <f>ROUND(AY25*BA$8,2)</f>
        <v>0.3</v>
      </c>
      <c r="BB25" s="7">
        <f>ROUND(AY25*BB$8,2)</f>
        <v>0.3</v>
      </c>
      <c r="BC25" s="7">
        <f>SUM(AZ25:BB25)</f>
        <v>2.9999999999999996</v>
      </c>
      <c r="BD25" s="1"/>
      <c r="BE25" s="27">
        <f>BG25/(BG22+BG23)</f>
        <v>0.5</v>
      </c>
      <c r="BF25" s="6" t="s">
        <v>24</v>
      </c>
      <c r="BG25" s="25">
        <v>3</v>
      </c>
      <c r="BH25" s="7">
        <f>ROUND(BG25*BH$8,2)</f>
        <v>2.4</v>
      </c>
      <c r="BI25" s="7">
        <f>ROUND(BG25*BI$8,2)</f>
        <v>0.3</v>
      </c>
      <c r="BJ25" s="7">
        <f>ROUND(BG25*BJ$8,2)</f>
        <v>0.3</v>
      </c>
      <c r="BK25" s="7">
        <f>SUM(BH25:BJ25)</f>
        <v>2.9999999999999996</v>
      </c>
      <c r="BL25" s="1"/>
      <c r="BM25" s="27">
        <f>BO25/(BO22+BO23)</f>
        <v>0.5</v>
      </c>
      <c r="BN25" s="6" t="s">
        <v>24</v>
      </c>
      <c r="BO25" s="25">
        <v>3</v>
      </c>
      <c r="BP25" s="7">
        <f>ROUND(BO25*BP$8,2)</f>
        <v>2.4</v>
      </c>
      <c r="BQ25" s="7">
        <f>ROUND(BO25*BQ$8,2)</f>
        <v>0.3</v>
      </c>
      <c r="BR25" s="7">
        <f>ROUND(BO25*BR$8,2)</f>
        <v>0.3</v>
      </c>
      <c r="BS25" s="7">
        <f>SUM(BP25:BR25)</f>
        <v>2.9999999999999996</v>
      </c>
      <c r="BT25" s="1"/>
      <c r="BU25" s="27">
        <f>BW25/(BW22+BW23)</f>
        <v>0.5</v>
      </c>
      <c r="BV25" s="6" t="s">
        <v>24</v>
      </c>
      <c r="BW25" s="25">
        <v>3</v>
      </c>
      <c r="BX25" s="7">
        <f>ROUND(BW25*BX$8,2)</f>
        <v>2.4</v>
      </c>
      <c r="BY25" s="7">
        <f>ROUND(BW25*BY$8,2)</f>
        <v>0.3</v>
      </c>
      <c r="BZ25" s="7">
        <f>ROUND(BW25*BZ$8,2)</f>
        <v>0.3</v>
      </c>
      <c r="CA25" s="7">
        <f>SUM(BX25:BZ25)</f>
        <v>2.9999999999999996</v>
      </c>
      <c r="CB25" s="21"/>
      <c r="CC25" s="27">
        <f>CE25/(CE22+CE23)</f>
        <v>0.5</v>
      </c>
      <c r="CD25" s="6" t="s">
        <v>24</v>
      </c>
      <c r="CE25" s="25">
        <v>3</v>
      </c>
      <c r="CF25" s="7">
        <f>ROUND(CE25*CF$8,2)</f>
        <v>2.4</v>
      </c>
      <c r="CG25" s="7">
        <f>ROUND(CE25*CG$8,2)</f>
        <v>0.3</v>
      </c>
      <c r="CH25" s="7">
        <f>ROUND(CE25*CH$8,2)</f>
        <v>0.3</v>
      </c>
      <c r="CI25" s="7">
        <f>SUM(CF25:CH25)</f>
        <v>2.9999999999999996</v>
      </c>
      <c r="CJ25" s="21"/>
      <c r="CK25" s="27">
        <f>CM25/(CM22+CM23)</f>
        <v>0.5</v>
      </c>
      <c r="CL25" s="6" t="s">
        <v>24</v>
      </c>
      <c r="CM25" s="25">
        <v>3</v>
      </c>
      <c r="CN25" s="7">
        <f>ROUND(CM25*CN$8,2)</f>
        <v>2.4</v>
      </c>
      <c r="CO25" s="7">
        <f>ROUND(CM25*CO$8,2)</f>
        <v>0.3</v>
      </c>
      <c r="CP25" s="7">
        <f>ROUND(CM25*CP$8,2)</f>
        <v>0.3</v>
      </c>
      <c r="CQ25" s="7">
        <f>SUM(CN25:CP25)</f>
        <v>2.9999999999999996</v>
      </c>
      <c r="CR25" s="1"/>
      <c r="CS25" s="27">
        <f>CU25/(CU22+CU23)</f>
        <v>-1.2</v>
      </c>
      <c r="CT25" s="6" t="s">
        <v>24</v>
      </c>
      <c r="CU25" s="25">
        <v>3</v>
      </c>
      <c r="CV25" s="7">
        <f>ROUND(CU25*CV$8,2)</f>
        <v>2.4</v>
      </c>
      <c r="CW25" s="7">
        <f>ROUND(CU25*CW$8,2)</f>
        <v>0.3</v>
      </c>
      <c r="CX25" s="7">
        <f>ROUND(CU25*CX$8,2)</f>
        <v>0.3</v>
      </c>
      <c r="CY25" s="7">
        <f>SUM(CV25:CX25)</f>
        <v>2.9999999999999996</v>
      </c>
      <c r="CZ25" s="1"/>
      <c r="DA25" s="27">
        <f>DC25/(DC22+DC23)</f>
        <v>0.5611510791366906</v>
      </c>
      <c r="DB25" s="6" t="s">
        <v>24</v>
      </c>
      <c r="DC25" s="7">
        <f t="shared" si="2"/>
        <v>31.199999999999992</v>
      </c>
      <c r="DD25" s="7">
        <f t="shared" si="2"/>
        <v>3.899999999999999</v>
      </c>
      <c r="DE25" s="7">
        <f>DC25+DD25</f>
        <v>35.099999999999994</v>
      </c>
      <c r="DF25" s="7">
        <f>SUMIF($A$7:$CY$7,DF$7,$A25:$CY25)</f>
        <v>3.899999999999999</v>
      </c>
      <c r="DG25" s="7">
        <f>DF25+DE25</f>
        <v>38.999999999999993</v>
      </c>
    </row>
    <row r="26" spans="1:111" ht="13.5" thickBot="1" x14ac:dyDescent="0.25">
      <c r="A26" s="29"/>
      <c r="B26" s="30" t="s">
        <v>14</v>
      </c>
      <c r="C26" s="31">
        <f>SUM(C22:C25)</f>
        <v>12</v>
      </c>
      <c r="D26" s="31">
        <f>SUM(D22:D25)</f>
        <v>9.6000000000000014</v>
      </c>
      <c r="E26" s="31">
        <f>SUM(E22:E25)</f>
        <v>1.2000000000000002</v>
      </c>
      <c r="F26" s="31">
        <f>SUM(F22:F25)</f>
        <v>1.2000000000000002</v>
      </c>
      <c r="G26" s="31">
        <f>SUM(G22:G25)</f>
        <v>12</v>
      </c>
      <c r="H26" s="1"/>
      <c r="I26" s="29"/>
      <c r="J26" s="30" t="s">
        <v>14</v>
      </c>
      <c r="K26" s="31">
        <f>SUM(K22:K25)</f>
        <v>12</v>
      </c>
      <c r="L26" s="31">
        <f>SUM(L22:L25)</f>
        <v>9.6000000000000014</v>
      </c>
      <c r="M26" s="31">
        <f>SUM(M22:M25)</f>
        <v>1.2000000000000002</v>
      </c>
      <c r="N26" s="31">
        <f>SUM(N22:N25)</f>
        <v>1.2000000000000002</v>
      </c>
      <c r="O26" s="31">
        <f>SUM(O22:O25)</f>
        <v>12</v>
      </c>
      <c r="P26" s="21"/>
      <c r="Q26" s="29"/>
      <c r="R26" s="30" t="s">
        <v>14</v>
      </c>
      <c r="S26" s="31">
        <f>SUM(S22:S25)</f>
        <v>12</v>
      </c>
      <c r="T26" s="31">
        <f>SUM(T22:T25)</f>
        <v>9.6000000000000014</v>
      </c>
      <c r="U26" s="31">
        <f>SUM(U22:U25)</f>
        <v>1.2000000000000002</v>
      </c>
      <c r="V26" s="31">
        <f>SUM(V22:V25)</f>
        <v>1.2000000000000002</v>
      </c>
      <c r="W26" s="31">
        <f>SUM(W22:W25)</f>
        <v>12</v>
      </c>
      <c r="X26" s="1"/>
      <c r="Y26" s="29"/>
      <c r="Z26" s="30" t="s">
        <v>14</v>
      </c>
      <c r="AA26" s="31">
        <f>SUM(AA22:AA25)</f>
        <v>12</v>
      </c>
      <c r="AB26" s="31">
        <f>SUM(AB22:AB25)</f>
        <v>9.6000000000000014</v>
      </c>
      <c r="AC26" s="31">
        <f>SUM(AC22:AC25)</f>
        <v>1.2000000000000002</v>
      </c>
      <c r="AD26" s="31">
        <f>SUM(AD22:AD25)</f>
        <v>1.2000000000000002</v>
      </c>
      <c r="AE26" s="31">
        <f>SUM(AE22:AE25)</f>
        <v>12</v>
      </c>
      <c r="AF26" s="1"/>
      <c r="AG26" s="29"/>
      <c r="AH26" s="30" t="s">
        <v>14</v>
      </c>
      <c r="AI26" s="31">
        <f>SUM(AI22:AI25)</f>
        <v>12</v>
      </c>
      <c r="AJ26" s="31">
        <f>SUM(AJ22:AJ25)</f>
        <v>9.6000000000000014</v>
      </c>
      <c r="AK26" s="31">
        <f>SUM(AK22:AK25)</f>
        <v>1.2000000000000002</v>
      </c>
      <c r="AL26" s="31">
        <f>SUM(AL22:AL25)</f>
        <v>1.2000000000000002</v>
      </c>
      <c r="AM26" s="31">
        <f>SUM(AM22:AM25)</f>
        <v>12</v>
      </c>
      <c r="AN26" s="1"/>
      <c r="AO26" s="29"/>
      <c r="AP26" s="30" t="s">
        <v>14</v>
      </c>
      <c r="AQ26" s="31">
        <f>SUM(AQ22:AQ25)</f>
        <v>12</v>
      </c>
      <c r="AR26" s="31">
        <f>SUM(AR22:AR25)</f>
        <v>9.6000000000000014</v>
      </c>
      <c r="AS26" s="31">
        <f>SUM(AS22:AS25)</f>
        <v>1.2000000000000002</v>
      </c>
      <c r="AT26" s="31">
        <f>SUM(AT22:AT25)</f>
        <v>1.2000000000000002</v>
      </c>
      <c r="AU26" s="31">
        <f>SUM(AU22:AU25)</f>
        <v>12</v>
      </c>
      <c r="AV26" s="1"/>
      <c r="AW26" s="29"/>
      <c r="AX26" s="30" t="s">
        <v>14</v>
      </c>
      <c r="AY26" s="31">
        <f>SUM(AY22:AY25)</f>
        <v>12</v>
      </c>
      <c r="AZ26" s="31">
        <f>SUM(AZ22:AZ25)</f>
        <v>9.6000000000000014</v>
      </c>
      <c r="BA26" s="31">
        <f>SUM(BA22:BA25)</f>
        <v>1.2000000000000002</v>
      </c>
      <c r="BB26" s="31">
        <f>SUM(BB22:BB25)</f>
        <v>1.2000000000000002</v>
      </c>
      <c r="BC26" s="31">
        <f>SUM(BC22:BC25)</f>
        <v>12</v>
      </c>
      <c r="BD26" s="1"/>
      <c r="BE26" s="29"/>
      <c r="BF26" s="30" t="s">
        <v>14</v>
      </c>
      <c r="BG26" s="31">
        <f>SUM(BG22:BG25)</f>
        <v>12</v>
      </c>
      <c r="BH26" s="31">
        <f>SUM(BH22:BH25)</f>
        <v>9.6000000000000014</v>
      </c>
      <c r="BI26" s="31">
        <f>SUM(BI22:BI25)</f>
        <v>1.2000000000000002</v>
      </c>
      <c r="BJ26" s="31">
        <f>SUM(BJ22:BJ25)</f>
        <v>1.2000000000000002</v>
      </c>
      <c r="BK26" s="31">
        <f>SUM(BK22:BK25)</f>
        <v>12</v>
      </c>
      <c r="BL26" s="1"/>
      <c r="BM26" s="29"/>
      <c r="BN26" s="30" t="s">
        <v>14</v>
      </c>
      <c r="BO26" s="31">
        <f>SUM(BO22:BO25)</f>
        <v>12</v>
      </c>
      <c r="BP26" s="31">
        <f>SUM(BP22:BP25)</f>
        <v>9.6000000000000014</v>
      </c>
      <c r="BQ26" s="31">
        <f>SUM(BQ22:BQ25)</f>
        <v>1.2000000000000002</v>
      </c>
      <c r="BR26" s="31">
        <f>SUM(BR22:BR25)</f>
        <v>1.2000000000000002</v>
      </c>
      <c r="BS26" s="31">
        <f>SUM(BS22:BS25)</f>
        <v>12</v>
      </c>
      <c r="BT26" s="1"/>
      <c r="BU26" s="29"/>
      <c r="BV26" s="30" t="s">
        <v>14</v>
      </c>
      <c r="BW26" s="31">
        <f>SUM(BW22:BW25)</f>
        <v>12</v>
      </c>
      <c r="BX26" s="31">
        <f>SUM(BX22:BX25)</f>
        <v>9.6000000000000014</v>
      </c>
      <c r="BY26" s="31">
        <f>SUM(BY22:BY25)</f>
        <v>1.2000000000000002</v>
      </c>
      <c r="BZ26" s="31">
        <f>SUM(BZ22:BZ25)</f>
        <v>1.2000000000000002</v>
      </c>
      <c r="CA26" s="31">
        <f>SUM(CA22:CA25)</f>
        <v>12</v>
      </c>
      <c r="CB26" s="21"/>
      <c r="CC26" s="29"/>
      <c r="CD26" s="30" t="s">
        <v>14</v>
      </c>
      <c r="CE26" s="31">
        <f>SUM(CE22:CE25)</f>
        <v>12</v>
      </c>
      <c r="CF26" s="31">
        <f>SUM(CF22:CF25)</f>
        <v>9.6000000000000014</v>
      </c>
      <c r="CG26" s="31">
        <f>SUM(CG22:CG25)</f>
        <v>1.2000000000000002</v>
      </c>
      <c r="CH26" s="31">
        <f>SUM(CH22:CH25)</f>
        <v>1.2000000000000002</v>
      </c>
      <c r="CI26" s="31">
        <f>SUM(CI22:CI25)</f>
        <v>12</v>
      </c>
      <c r="CJ26" s="21"/>
      <c r="CK26" s="29"/>
      <c r="CL26" s="30" t="s">
        <v>14</v>
      </c>
      <c r="CM26" s="31">
        <f>SUM(CM22:CM25)</f>
        <v>12</v>
      </c>
      <c r="CN26" s="31">
        <f>SUM(CN22:CN25)</f>
        <v>9.6000000000000014</v>
      </c>
      <c r="CO26" s="31">
        <f>SUM(CO22:CO25)</f>
        <v>1.2000000000000002</v>
      </c>
      <c r="CP26" s="31">
        <f>SUM(CP22:CP25)</f>
        <v>1.2000000000000002</v>
      </c>
      <c r="CQ26" s="31">
        <f>SUM(CQ22:CQ25)</f>
        <v>12</v>
      </c>
      <c r="CR26" s="1"/>
      <c r="CS26" s="29"/>
      <c r="CT26" s="30" t="s">
        <v>14</v>
      </c>
      <c r="CU26" s="31">
        <f>SUM(CU22:CU25)</f>
        <v>0.5</v>
      </c>
      <c r="CV26" s="31">
        <f>SUM(CV22:CV25)</f>
        <v>0.39999999999999991</v>
      </c>
      <c r="CW26" s="31">
        <f>SUM(CW22:CW25)</f>
        <v>4.9999999999999989E-2</v>
      </c>
      <c r="CX26" s="31">
        <f>SUM(CX22:CX25)</f>
        <v>4.9999999999999989E-2</v>
      </c>
      <c r="CY26" s="31">
        <f>SUM(CY22:CY25)</f>
        <v>0.49999999999999956</v>
      </c>
      <c r="CZ26" s="1"/>
      <c r="DA26" s="29"/>
      <c r="DB26" s="30" t="s">
        <v>14</v>
      </c>
      <c r="DC26" s="31">
        <f>SUM(DC22:DC25)</f>
        <v>115.59999999999998</v>
      </c>
      <c r="DD26" s="31">
        <f>SUM(DD22:DD25)</f>
        <v>14.449999999999998</v>
      </c>
      <c r="DE26" s="31">
        <f>SUM(DE22:DE25)</f>
        <v>130.04999999999998</v>
      </c>
      <c r="DF26" s="31">
        <f>SUM(DF22:DF25)</f>
        <v>14.449999999999998</v>
      </c>
      <c r="DG26" s="31">
        <f>SUM(DG22:DG25)</f>
        <v>144.49999999999997</v>
      </c>
    </row>
    <row r="27" spans="1:111" ht="13.5" thickTop="1" x14ac:dyDescent="0.2">
      <c r="A27" s="16" t="s">
        <v>27</v>
      </c>
      <c r="B27" s="32"/>
      <c r="C27" s="21"/>
      <c r="D27" s="21"/>
      <c r="E27" s="21"/>
      <c r="F27" s="21"/>
      <c r="G27" s="21"/>
      <c r="H27" s="1"/>
      <c r="I27" s="16" t="str">
        <f>A27</f>
        <v>LRP</v>
      </c>
      <c r="J27" s="32"/>
      <c r="K27" s="21"/>
      <c r="L27" s="21"/>
      <c r="M27" s="21"/>
      <c r="N27" s="21"/>
      <c r="O27" s="21"/>
      <c r="P27" s="21"/>
      <c r="Q27" s="16" t="str">
        <f>I27</f>
        <v>LRP</v>
      </c>
      <c r="R27" s="32"/>
      <c r="S27" s="21"/>
      <c r="T27" s="21"/>
      <c r="U27" s="21"/>
      <c r="V27" s="21"/>
      <c r="W27" s="21"/>
      <c r="X27" s="1"/>
      <c r="Y27" s="16" t="str">
        <f>Q27</f>
        <v>LRP</v>
      </c>
      <c r="Z27" s="32"/>
      <c r="AA27" s="21"/>
      <c r="AB27" s="21"/>
      <c r="AC27" s="21"/>
      <c r="AD27" s="21"/>
      <c r="AE27" s="21"/>
      <c r="AF27" s="1"/>
      <c r="AG27" s="16" t="str">
        <f>Y27</f>
        <v>LRP</v>
      </c>
      <c r="AH27" s="32"/>
      <c r="AI27" s="21"/>
      <c r="AJ27" s="21"/>
      <c r="AK27" s="21"/>
      <c r="AL27" s="21"/>
      <c r="AM27" s="21"/>
      <c r="AN27" s="1"/>
      <c r="AO27" s="16" t="str">
        <f>AG27</f>
        <v>LRP</v>
      </c>
      <c r="AP27" s="32"/>
      <c r="AQ27" s="21"/>
      <c r="AR27" s="21"/>
      <c r="AS27" s="21"/>
      <c r="AT27" s="21"/>
      <c r="AU27" s="21"/>
      <c r="AV27" s="1"/>
      <c r="AW27" s="16" t="str">
        <f>AO27</f>
        <v>LRP</v>
      </c>
      <c r="AX27" s="32"/>
      <c r="AY27" s="21"/>
      <c r="AZ27" s="21"/>
      <c r="BA27" s="21"/>
      <c r="BB27" s="21"/>
      <c r="BC27" s="21"/>
      <c r="BD27" s="1"/>
      <c r="BE27" s="16" t="str">
        <f>AW27</f>
        <v>LRP</v>
      </c>
      <c r="BF27" s="32"/>
      <c r="BG27" s="21"/>
      <c r="BH27" s="21"/>
      <c r="BI27" s="21"/>
      <c r="BJ27" s="21"/>
      <c r="BK27" s="21"/>
      <c r="BL27" s="1"/>
      <c r="BM27" s="16" t="str">
        <f>BE27</f>
        <v>LRP</v>
      </c>
      <c r="BN27" s="32"/>
      <c r="BO27" s="21"/>
      <c r="BP27" s="21"/>
      <c r="BQ27" s="21"/>
      <c r="BR27" s="21"/>
      <c r="BS27" s="21"/>
      <c r="BT27" s="1"/>
      <c r="BU27" s="16" t="str">
        <f>BM27</f>
        <v>LRP</v>
      </c>
      <c r="BV27" s="32"/>
      <c r="BW27" s="21"/>
      <c r="BX27" s="21"/>
      <c r="BY27" s="21"/>
      <c r="BZ27" s="21"/>
      <c r="CA27" s="21"/>
      <c r="CB27" s="21"/>
      <c r="CC27" s="16" t="str">
        <f>BU27</f>
        <v>LRP</v>
      </c>
      <c r="CD27" s="32"/>
      <c r="CE27" s="21"/>
      <c r="CF27" s="21"/>
      <c r="CG27" s="21"/>
      <c r="CH27" s="21"/>
      <c r="CI27" s="21"/>
      <c r="CJ27" s="21"/>
      <c r="CK27" s="16" t="str">
        <f>CC27</f>
        <v>LRP</v>
      </c>
      <c r="CL27" s="32"/>
      <c r="CM27" s="21"/>
      <c r="CN27" s="21"/>
      <c r="CO27" s="21"/>
      <c r="CP27" s="21"/>
      <c r="CQ27" s="21"/>
      <c r="CR27" s="1"/>
      <c r="CS27" s="16" t="str">
        <f>CK27</f>
        <v>LRP</v>
      </c>
      <c r="CT27" s="32"/>
      <c r="CU27" s="21"/>
      <c r="CV27" s="21"/>
      <c r="CW27" s="21"/>
      <c r="CX27" s="21"/>
      <c r="CY27" s="21"/>
      <c r="CZ27" s="1"/>
      <c r="DA27" s="20" t="str">
        <f>CS27</f>
        <v>LRP</v>
      </c>
      <c r="DB27" s="17"/>
      <c r="DC27" s="21"/>
      <c r="DD27" s="21"/>
      <c r="DE27" s="21"/>
      <c r="DF27" s="21"/>
      <c r="DG27" s="22"/>
    </row>
    <row r="28" spans="1:111" x14ac:dyDescent="0.2">
      <c r="A28" s="23" t="s">
        <v>51</v>
      </c>
      <c r="B28" s="24" t="s">
        <v>21</v>
      </c>
      <c r="C28" s="25">
        <v>4</v>
      </c>
      <c r="D28" s="7">
        <f>ROUND(C28*D$8,2)</f>
        <v>3.2</v>
      </c>
      <c r="E28" s="7">
        <f>ROUND(C28*E$8,2)</f>
        <v>0.4</v>
      </c>
      <c r="F28" s="7">
        <f>ROUND(C28*F$8,2)</f>
        <v>0.4</v>
      </c>
      <c r="G28" s="7">
        <f>SUM(D28:F28)</f>
        <v>4</v>
      </c>
      <c r="H28" s="1"/>
      <c r="I28" s="23" t="str">
        <f>A28</f>
        <v>610</v>
      </c>
      <c r="J28" s="24" t="s">
        <v>21</v>
      </c>
      <c r="K28" s="25">
        <v>4</v>
      </c>
      <c r="L28" s="7">
        <f>ROUND(K28*L$8,2)</f>
        <v>3.2</v>
      </c>
      <c r="M28" s="7">
        <f>ROUND(K28*M$8,2)</f>
        <v>0.4</v>
      </c>
      <c r="N28" s="7">
        <f>ROUND(K28*N$8,2)</f>
        <v>0.4</v>
      </c>
      <c r="O28" s="7">
        <f>SUM(L28:N28)</f>
        <v>4</v>
      </c>
      <c r="P28" s="7"/>
      <c r="Q28" s="23" t="str">
        <f>I28</f>
        <v>610</v>
      </c>
      <c r="R28" s="24" t="s">
        <v>21</v>
      </c>
      <c r="S28" s="25">
        <v>4</v>
      </c>
      <c r="T28" s="7">
        <f>ROUND(S28*T$8,2)</f>
        <v>3.2</v>
      </c>
      <c r="U28" s="7">
        <f>ROUND(S28*U$8,2)</f>
        <v>0.4</v>
      </c>
      <c r="V28" s="7">
        <f>ROUND(S28*V$8,2)</f>
        <v>0.4</v>
      </c>
      <c r="W28" s="7">
        <f>SUM(T28:V28)</f>
        <v>4</v>
      </c>
      <c r="X28" s="1"/>
      <c r="Y28" s="23" t="str">
        <f>Q28</f>
        <v>610</v>
      </c>
      <c r="Z28" s="24" t="s">
        <v>21</v>
      </c>
      <c r="AA28" s="25">
        <v>4</v>
      </c>
      <c r="AB28" s="7">
        <f>ROUND(AA28*AB$8,2)</f>
        <v>3.2</v>
      </c>
      <c r="AC28" s="7">
        <f>ROUND(AA28*AC$8,2)</f>
        <v>0.4</v>
      </c>
      <c r="AD28" s="7">
        <f>ROUND(AA28*AD$8,2)</f>
        <v>0.4</v>
      </c>
      <c r="AE28" s="7">
        <f>SUM(AB28:AD28)</f>
        <v>4</v>
      </c>
      <c r="AF28" s="1"/>
      <c r="AG28" s="23" t="str">
        <f>Y28</f>
        <v>610</v>
      </c>
      <c r="AH28" s="24" t="s">
        <v>21</v>
      </c>
      <c r="AI28" s="25">
        <v>4</v>
      </c>
      <c r="AJ28" s="7">
        <f>ROUND(AI28*AJ$8,2)</f>
        <v>3.2</v>
      </c>
      <c r="AK28" s="7">
        <f>ROUND(AI28*AK$8,2)</f>
        <v>0.4</v>
      </c>
      <c r="AL28" s="7">
        <f>ROUND(AI28*AL$8,2)</f>
        <v>0.4</v>
      </c>
      <c r="AM28" s="7">
        <f>SUM(AJ28:AL28)</f>
        <v>4</v>
      </c>
      <c r="AN28" s="1"/>
      <c r="AO28" s="23" t="str">
        <f>AG28</f>
        <v>610</v>
      </c>
      <c r="AP28" s="24" t="s">
        <v>21</v>
      </c>
      <c r="AQ28" s="25">
        <v>4</v>
      </c>
      <c r="AR28" s="7">
        <f>ROUND(AQ28*AR$8,2)</f>
        <v>3.2</v>
      </c>
      <c r="AS28" s="7">
        <f>ROUND(AQ28*AS$8,2)</f>
        <v>0.4</v>
      </c>
      <c r="AT28" s="7">
        <f>ROUND(AQ28*AT$8,2)</f>
        <v>0.4</v>
      </c>
      <c r="AU28" s="7">
        <f>SUM(AR28:AT28)</f>
        <v>4</v>
      </c>
      <c r="AV28" s="1"/>
      <c r="AW28" s="23" t="str">
        <f>AO28</f>
        <v>610</v>
      </c>
      <c r="AX28" s="24" t="s">
        <v>21</v>
      </c>
      <c r="AY28" s="25">
        <v>4</v>
      </c>
      <c r="AZ28" s="7">
        <f>ROUND(AY28*AZ$8,2)</f>
        <v>3.2</v>
      </c>
      <c r="BA28" s="7">
        <f>ROUND(AY28*BA$8,2)</f>
        <v>0.4</v>
      </c>
      <c r="BB28" s="7">
        <f>ROUND(AY28*BB$8,2)</f>
        <v>0.4</v>
      </c>
      <c r="BC28" s="7">
        <f>SUM(AZ28:BB28)</f>
        <v>4</v>
      </c>
      <c r="BD28" s="1"/>
      <c r="BE28" s="23" t="str">
        <f>AW28</f>
        <v>610</v>
      </c>
      <c r="BF28" s="24" t="s">
        <v>21</v>
      </c>
      <c r="BG28" s="25">
        <v>4</v>
      </c>
      <c r="BH28" s="7">
        <f>ROUND(BG28*BH$8,2)</f>
        <v>3.2</v>
      </c>
      <c r="BI28" s="7">
        <f>ROUND(BG28*BI$8,2)</f>
        <v>0.4</v>
      </c>
      <c r="BJ28" s="7">
        <f>ROUND(BG28*BJ$8,2)</f>
        <v>0.4</v>
      </c>
      <c r="BK28" s="7">
        <f>SUM(BH28:BJ28)</f>
        <v>4</v>
      </c>
      <c r="BL28" s="1"/>
      <c r="BM28" s="23" t="str">
        <f>BE28</f>
        <v>610</v>
      </c>
      <c r="BN28" s="24" t="s">
        <v>21</v>
      </c>
      <c r="BO28" s="25">
        <v>4</v>
      </c>
      <c r="BP28" s="7">
        <f>ROUND(BO28*BP$8,2)</f>
        <v>3.2</v>
      </c>
      <c r="BQ28" s="7">
        <f>ROUND(BO28*BQ$8,2)</f>
        <v>0.4</v>
      </c>
      <c r="BR28" s="7">
        <f>ROUND(BO28*BR$8,2)</f>
        <v>0.4</v>
      </c>
      <c r="BS28" s="7">
        <f>SUM(BP28:BR28)</f>
        <v>4</v>
      </c>
      <c r="BT28" s="1"/>
      <c r="BU28" s="23" t="str">
        <f>BM28</f>
        <v>610</v>
      </c>
      <c r="BV28" s="24" t="s">
        <v>21</v>
      </c>
      <c r="BW28" s="25">
        <v>4</v>
      </c>
      <c r="BX28" s="7">
        <f>ROUND(BW28*BX$8,2)</f>
        <v>3.2</v>
      </c>
      <c r="BY28" s="7">
        <f>ROUND(BW28*BY$8,2)</f>
        <v>0.4</v>
      </c>
      <c r="BZ28" s="7">
        <f>ROUND(BW28*BZ$8,2)</f>
        <v>0.4</v>
      </c>
      <c r="CA28" s="7">
        <f>SUM(BX28:BZ28)</f>
        <v>4</v>
      </c>
      <c r="CB28" s="21"/>
      <c r="CC28" s="23" t="str">
        <f>BU28</f>
        <v>610</v>
      </c>
      <c r="CD28" s="24" t="s">
        <v>21</v>
      </c>
      <c r="CE28" s="25">
        <v>4</v>
      </c>
      <c r="CF28" s="7">
        <f>ROUND(CE28*CF$8,2)</f>
        <v>3.2</v>
      </c>
      <c r="CG28" s="7">
        <f>ROUND(CE28*CG$8,2)</f>
        <v>0.4</v>
      </c>
      <c r="CH28" s="7">
        <f>ROUND(CE28*CH$8,2)</f>
        <v>0.4</v>
      </c>
      <c r="CI28" s="7">
        <f>SUM(CF28:CH28)</f>
        <v>4</v>
      </c>
      <c r="CJ28" s="21"/>
      <c r="CK28" s="23" t="str">
        <f>CC28</f>
        <v>610</v>
      </c>
      <c r="CL28" s="24" t="s">
        <v>21</v>
      </c>
      <c r="CM28" s="25">
        <v>4</v>
      </c>
      <c r="CN28" s="7">
        <f>ROUND(CM28*CN$8,2)</f>
        <v>3.2</v>
      </c>
      <c r="CO28" s="7">
        <f>ROUND(CM28*CO$8,2)</f>
        <v>0.4</v>
      </c>
      <c r="CP28" s="7">
        <f>ROUND(CM28*CP$8,2)</f>
        <v>0.4</v>
      </c>
      <c r="CQ28" s="7">
        <f>SUM(CN28:CP28)</f>
        <v>4</v>
      </c>
      <c r="CR28" s="1"/>
      <c r="CS28" s="23" t="str">
        <f>CK28</f>
        <v>610</v>
      </c>
      <c r="CT28" s="24" t="s">
        <v>21</v>
      </c>
      <c r="CU28" s="25"/>
      <c r="CV28" s="7">
        <f>ROUND(CU28*CV$8,2)</f>
        <v>0</v>
      </c>
      <c r="CW28" s="7">
        <f>ROUND(CU28*CW$8,2)</f>
        <v>0</v>
      </c>
      <c r="CX28" s="7">
        <f>ROUND(CU28*CX$8,2)</f>
        <v>0</v>
      </c>
      <c r="CY28" s="7">
        <f>SUM(CV28:CX28)</f>
        <v>0</v>
      </c>
      <c r="CZ28" s="1"/>
      <c r="DA28" s="26" t="str">
        <f>CS28</f>
        <v>610</v>
      </c>
      <c r="DB28" s="24" t="s">
        <v>21</v>
      </c>
      <c r="DC28" s="7">
        <f t="shared" ref="DC28:DD31" si="3">SUMIF($A$7:$CY$7,DC$7,$A28:$CY28)</f>
        <v>38.4</v>
      </c>
      <c r="DD28" s="7">
        <f t="shared" si="3"/>
        <v>4.8</v>
      </c>
      <c r="DE28" s="7">
        <f>DC28+DD28</f>
        <v>43.199999999999996</v>
      </c>
      <c r="DF28" s="7">
        <f>SUMIF($A$7:$CY$7,DF$7,$A28:$CY28)</f>
        <v>4.8</v>
      </c>
      <c r="DG28" s="7">
        <f>DF28+DE28</f>
        <v>47.999999999999993</v>
      </c>
    </row>
    <row r="29" spans="1:111" x14ac:dyDescent="0.2">
      <c r="A29" s="27">
        <f>C29/C28</f>
        <v>0.5</v>
      </c>
      <c r="B29" s="6" t="s">
        <v>22</v>
      </c>
      <c r="C29" s="25">
        <v>2</v>
      </c>
      <c r="D29" s="7">
        <f>ROUND(C29*D$8,2)</f>
        <v>1.6</v>
      </c>
      <c r="E29" s="7">
        <f>ROUND(C29*E$8,2)</f>
        <v>0.2</v>
      </c>
      <c r="F29" s="7">
        <f>ROUND(C29*F$8,2)</f>
        <v>0.2</v>
      </c>
      <c r="G29" s="7">
        <f>SUM(D29:F29)</f>
        <v>2</v>
      </c>
      <c r="H29" s="1"/>
      <c r="I29" s="27">
        <f>K29/K28</f>
        <v>0.5</v>
      </c>
      <c r="J29" s="6" t="s">
        <v>22</v>
      </c>
      <c r="K29" s="25">
        <v>2</v>
      </c>
      <c r="L29" s="7">
        <f>ROUND(K29*L$8,2)</f>
        <v>1.6</v>
      </c>
      <c r="M29" s="7">
        <f>ROUND(K29*M$8,2)</f>
        <v>0.2</v>
      </c>
      <c r="N29" s="7">
        <f>ROUND(K29*N$8,2)</f>
        <v>0.2</v>
      </c>
      <c r="O29" s="7">
        <f>SUM(L29:N29)</f>
        <v>2</v>
      </c>
      <c r="P29" s="7"/>
      <c r="Q29" s="27">
        <f>S29/S28</f>
        <v>0.5</v>
      </c>
      <c r="R29" s="6" t="s">
        <v>22</v>
      </c>
      <c r="S29" s="25">
        <v>2</v>
      </c>
      <c r="T29" s="7">
        <f>ROUND(S29*T$8,2)</f>
        <v>1.6</v>
      </c>
      <c r="U29" s="7">
        <f>ROUND(S29*U$8,2)</f>
        <v>0.2</v>
      </c>
      <c r="V29" s="7">
        <f>ROUND(S29*V$8,2)</f>
        <v>0.2</v>
      </c>
      <c r="W29" s="7">
        <f>SUM(T29:V29)</f>
        <v>2</v>
      </c>
      <c r="X29" s="1"/>
      <c r="Y29" s="27">
        <f>AA29/AA28</f>
        <v>0.5</v>
      </c>
      <c r="Z29" s="6" t="s">
        <v>22</v>
      </c>
      <c r="AA29" s="25">
        <v>2</v>
      </c>
      <c r="AB29" s="7">
        <f>ROUND(AA29*AB$8,2)</f>
        <v>1.6</v>
      </c>
      <c r="AC29" s="7">
        <f>ROUND(AA29*AC$8,2)</f>
        <v>0.2</v>
      </c>
      <c r="AD29" s="7">
        <f>ROUND(AA29*AD$8,2)</f>
        <v>0.2</v>
      </c>
      <c r="AE29" s="7">
        <f>SUM(AB29:AD29)</f>
        <v>2</v>
      </c>
      <c r="AF29" s="1"/>
      <c r="AG29" s="27">
        <f>AI29/AI28</f>
        <v>0.5</v>
      </c>
      <c r="AH29" s="6" t="s">
        <v>22</v>
      </c>
      <c r="AI29" s="25">
        <v>2</v>
      </c>
      <c r="AJ29" s="7">
        <f>ROUND(AI29*AJ$8,2)</f>
        <v>1.6</v>
      </c>
      <c r="AK29" s="7">
        <f>ROUND(AI29*AK$8,2)</f>
        <v>0.2</v>
      </c>
      <c r="AL29" s="7">
        <f>ROUND(AI29*AL$8,2)</f>
        <v>0.2</v>
      </c>
      <c r="AM29" s="7">
        <f>SUM(AJ29:AL29)</f>
        <v>2</v>
      </c>
      <c r="AN29" s="1"/>
      <c r="AO29" s="27">
        <f>AQ29/AQ28</f>
        <v>0.5</v>
      </c>
      <c r="AP29" s="6" t="s">
        <v>22</v>
      </c>
      <c r="AQ29" s="25">
        <v>2</v>
      </c>
      <c r="AR29" s="7">
        <f>ROUND(AQ29*AR$8,2)</f>
        <v>1.6</v>
      </c>
      <c r="AS29" s="7">
        <f>ROUND(AQ29*AS$8,2)</f>
        <v>0.2</v>
      </c>
      <c r="AT29" s="7">
        <f>ROUND(AQ29*AT$8,2)</f>
        <v>0.2</v>
      </c>
      <c r="AU29" s="7">
        <f>SUM(AR29:AT29)</f>
        <v>2</v>
      </c>
      <c r="AV29" s="1"/>
      <c r="AW29" s="27">
        <f>AY29/AY28</f>
        <v>0.5</v>
      </c>
      <c r="AX29" s="6" t="s">
        <v>22</v>
      </c>
      <c r="AY29" s="25">
        <v>2</v>
      </c>
      <c r="AZ29" s="7">
        <f>ROUND(AY29*AZ$8,2)</f>
        <v>1.6</v>
      </c>
      <c r="BA29" s="7">
        <f>ROUND(AY29*BA$8,2)</f>
        <v>0.2</v>
      </c>
      <c r="BB29" s="7">
        <f>ROUND(AY29*BB$8,2)</f>
        <v>0.2</v>
      </c>
      <c r="BC29" s="7">
        <f>SUM(AZ29:BB29)</f>
        <v>2</v>
      </c>
      <c r="BD29" s="1"/>
      <c r="BE29" s="27">
        <f>BG29/BG28</f>
        <v>0.5</v>
      </c>
      <c r="BF29" s="6" t="s">
        <v>22</v>
      </c>
      <c r="BG29" s="25">
        <v>2</v>
      </c>
      <c r="BH29" s="7">
        <f>ROUND(BG29*BH$8,2)</f>
        <v>1.6</v>
      </c>
      <c r="BI29" s="7">
        <f>ROUND(BG29*BI$8,2)</f>
        <v>0.2</v>
      </c>
      <c r="BJ29" s="7">
        <f>ROUND(BG29*BJ$8,2)</f>
        <v>0.2</v>
      </c>
      <c r="BK29" s="7">
        <f>SUM(BH29:BJ29)</f>
        <v>2</v>
      </c>
      <c r="BL29" s="1"/>
      <c r="BM29" s="27">
        <f>BO29/BO28</f>
        <v>0.5</v>
      </c>
      <c r="BN29" s="6" t="s">
        <v>22</v>
      </c>
      <c r="BO29" s="25">
        <v>2</v>
      </c>
      <c r="BP29" s="7">
        <f>ROUND(BO29*BP$8,2)</f>
        <v>1.6</v>
      </c>
      <c r="BQ29" s="7">
        <f>ROUND(BO29*BQ$8,2)</f>
        <v>0.2</v>
      </c>
      <c r="BR29" s="7">
        <f>ROUND(BO29*BR$8,2)</f>
        <v>0.2</v>
      </c>
      <c r="BS29" s="7">
        <f>SUM(BP29:BR29)</f>
        <v>2</v>
      </c>
      <c r="BT29" s="1"/>
      <c r="BU29" s="27">
        <f>BW29/BW28</f>
        <v>0.5</v>
      </c>
      <c r="BV29" s="6" t="s">
        <v>22</v>
      </c>
      <c r="BW29" s="25">
        <v>2</v>
      </c>
      <c r="BX29" s="7">
        <f>ROUND(BW29*BX$8,2)</f>
        <v>1.6</v>
      </c>
      <c r="BY29" s="7">
        <f>ROUND(BW29*BY$8,2)</f>
        <v>0.2</v>
      </c>
      <c r="BZ29" s="7">
        <f>ROUND(BW29*BZ$8,2)</f>
        <v>0.2</v>
      </c>
      <c r="CA29" s="7">
        <f>SUM(BX29:BZ29)</f>
        <v>2</v>
      </c>
      <c r="CB29" s="21"/>
      <c r="CC29" s="27">
        <f>CE29/CE28</f>
        <v>0.5</v>
      </c>
      <c r="CD29" s="6" t="s">
        <v>22</v>
      </c>
      <c r="CE29" s="25">
        <v>2</v>
      </c>
      <c r="CF29" s="7">
        <f>ROUND(CE29*CF$8,2)</f>
        <v>1.6</v>
      </c>
      <c r="CG29" s="7">
        <f>ROUND(CE29*CG$8,2)</f>
        <v>0.2</v>
      </c>
      <c r="CH29" s="7">
        <f>ROUND(CE29*CH$8,2)</f>
        <v>0.2</v>
      </c>
      <c r="CI29" s="7">
        <f>SUM(CF29:CH29)</f>
        <v>2</v>
      </c>
      <c r="CJ29" s="21"/>
      <c r="CK29" s="27">
        <f>CM29/CM28</f>
        <v>0.5</v>
      </c>
      <c r="CL29" s="6" t="s">
        <v>22</v>
      </c>
      <c r="CM29" s="25">
        <v>2</v>
      </c>
      <c r="CN29" s="7">
        <f>ROUND(CM29*CN$8,2)</f>
        <v>1.6</v>
      </c>
      <c r="CO29" s="7">
        <f>ROUND(CM29*CO$8,2)</f>
        <v>0.2</v>
      </c>
      <c r="CP29" s="7">
        <f>ROUND(CM29*CP$8,2)</f>
        <v>0.2</v>
      </c>
      <c r="CQ29" s="7">
        <f>SUM(CN29:CP29)</f>
        <v>2</v>
      </c>
      <c r="CR29" s="1"/>
      <c r="CS29" s="27" t="e">
        <f>CU29/CU28</f>
        <v>#DIV/0!</v>
      </c>
      <c r="CT29" s="6" t="s">
        <v>22</v>
      </c>
      <c r="CU29" s="25">
        <v>-2.5</v>
      </c>
      <c r="CV29" s="7">
        <f>ROUND(CU29*CV$8,2)</f>
        <v>-2</v>
      </c>
      <c r="CW29" s="7">
        <f>ROUND(CU29*CW$8,2)</f>
        <v>-0.25</v>
      </c>
      <c r="CX29" s="7">
        <f>ROUND(CU29*CX$8,2)</f>
        <v>-0.25</v>
      </c>
      <c r="CY29" s="7">
        <f>SUM(CV29:CX29)</f>
        <v>-2.5</v>
      </c>
      <c r="CZ29" s="1"/>
      <c r="DA29" s="27">
        <f>DE29/DE28</f>
        <v>0.44791666666666669</v>
      </c>
      <c r="DB29" s="6" t="s">
        <v>22</v>
      </c>
      <c r="DC29" s="7">
        <f t="shared" si="3"/>
        <v>17.2</v>
      </c>
      <c r="DD29" s="7">
        <f t="shared" si="3"/>
        <v>2.15</v>
      </c>
      <c r="DE29" s="7">
        <f>DC29+DD29</f>
        <v>19.349999999999998</v>
      </c>
      <c r="DF29" s="7">
        <f>SUMIF($A$7:$CY$7,DF$7,$A29:$CY29)</f>
        <v>2.15</v>
      </c>
      <c r="DG29" s="7">
        <f>DF29+DE29</f>
        <v>21.499999999999996</v>
      </c>
    </row>
    <row r="30" spans="1:111" x14ac:dyDescent="0.2">
      <c r="A30" s="5"/>
      <c r="B30" s="6" t="s">
        <v>23</v>
      </c>
      <c r="C30" s="25">
        <v>3</v>
      </c>
      <c r="D30" s="7">
        <f>ROUND(C30*D$8,2)</f>
        <v>2.4</v>
      </c>
      <c r="E30" s="7">
        <f>ROUND(C30*E$8,2)</f>
        <v>0.3</v>
      </c>
      <c r="F30" s="7">
        <f>ROUND(C30*F$8,2)</f>
        <v>0.3</v>
      </c>
      <c r="G30" s="7">
        <f>SUM(D30:F30)</f>
        <v>2.9999999999999996</v>
      </c>
      <c r="H30" s="1"/>
      <c r="I30" s="5"/>
      <c r="J30" s="6" t="s">
        <v>23</v>
      </c>
      <c r="K30" s="25">
        <v>3</v>
      </c>
      <c r="L30" s="7">
        <f>ROUND(K30*L$8,2)</f>
        <v>2.4</v>
      </c>
      <c r="M30" s="7">
        <f>ROUND(K30*M$8,2)</f>
        <v>0.3</v>
      </c>
      <c r="N30" s="7">
        <f>ROUND(K30*N$8,2)</f>
        <v>0.3</v>
      </c>
      <c r="O30" s="7">
        <f>SUM(L30:N30)</f>
        <v>2.9999999999999996</v>
      </c>
      <c r="P30" s="7"/>
      <c r="Q30" s="5"/>
      <c r="R30" s="6" t="s">
        <v>23</v>
      </c>
      <c r="S30" s="25">
        <v>3</v>
      </c>
      <c r="T30" s="7">
        <f>ROUND(S30*T$8,2)</f>
        <v>2.4</v>
      </c>
      <c r="U30" s="7">
        <f>ROUND(S30*U$8,2)</f>
        <v>0.3</v>
      </c>
      <c r="V30" s="7">
        <f>ROUND(S30*V$8,2)</f>
        <v>0.3</v>
      </c>
      <c r="W30" s="7">
        <f>SUM(T30:V30)</f>
        <v>2.9999999999999996</v>
      </c>
      <c r="X30" s="1"/>
      <c r="Y30" s="5"/>
      <c r="Z30" s="6" t="s">
        <v>23</v>
      </c>
      <c r="AA30" s="25">
        <v>3</v>
      </c>
      <c r="AB30" s="7">
        <f>ROUND(AA30*AB$8,2)</f>
        <v>2.4</v>
      </c>
      <c r="AC30" s="7">
        <f>ROUND(AA30*AC$8,2)</f>
        <v>0.3</v>
      </c>
      <c r="AD30" s="7">
        <f>ROUND(AA30*AD$8,2)</f>
        <v>0.3</v>
      </c>
      <c r="AE30" s="7">
        <f>SUM(AB30:AD30)</f>
        <v>2.9999999999999996</v>
      </c>
      <c r="AF30" s="1"/>
      <c r="AG30" s="5"/>
      <c r="AH30" s="6" t="s">
        <v>23</v>
      </c>
      <c r="AI30" s="25">
        <v>3</v>
      </c>
      <c r="AJ30" s="7">
        <f>ROUND(AI30*AJ$8,2)</f>
        <v>2.4</v>
      </c>
      <c r="AK30" s="7">
        <f>ROUND(AI30*AK$8,2)</f>
        <v>0.3</v>
      </c>
      <c r="AL30" s="7">
        <f>ROUND(AI30*AL$8,2)</f>
        <v>0.3</v>
      </c>
      <c r="AM30" s="7">
        <f>SUM(AJ30:AL30)</f>
        <v>2.9999999999999996</v>
      </c>
      <c r="AN30" s="1"/>
      <c r="AO30" s="5"/>
      <c r="AP30" s="6" t="s">
        <v>23</v>
      </c>
      <c r="AQ30" s="25">
        <v>3</v>
      </c>
      <c r="AR30" s="7">
        <f>ROUND(AQ30*AR$8,2)</f>
        <v>2.4</v>
      </c>
      <c r="AS30" s="7">
        <f>ROUND(AQ30*AS$8,2)</f>
        <v>0.3</v>
      </c>
      <c r="AT30" s="7">
        <f>ROUND(AQ30*AT$8,2)</f>
        <v>0.3</v>
      </c>
      <c r="AU30" s="7">
        <f>SUM(AR30:AT30)</f>
        <v>2.9999999999999996</v>
      </c>
      <c r="AV30" s="1"/>
      <c r="AW30" s="5"/>
      <c r="AX30" s="6" t="s">
        <v>23</v>
      </c>
      <c r="AY30" s="25">
        <v>3</v>
      </c>
      <c r="AZ30" s="7">
        <f>ROUND(AY30*AZ$8,2)</f>
        <v>2.4</v>
      </c>
      <c r="BA30" s="7">
        <f>ROUND(AY30*BA$8,2)</f>
        <v>0.3</v>
      </c>
      <c r="BB30" s="7">
        <f>ROUND(AY30*BB$8,2)</f>
        <v>0.3</v>
      </c>
      <c r="BC30" s="7">
        <f>SUM(AZ30:BB30)</f>
        <v>2.9999999999999996</v>
      </c>
      <c r="BD30" s="1"/>
      <c r="BE30" s="5"/>
      <c r="BF30" s="6" t="s">
        <v>23</v>
      </c>
      <c r="BG30" s="25">
        <v>3</v>
      </c>
      <c r="BH30" s="7">
        <f>ROUND(BG30*BH$8,2)</f>
        <v>2.4</v>
      </c>
      <c r="BI30" s="7">
        <f>ROUND(BG30*BI$8,2)</f>
        <v>0.3</v>
      </c>
      <c r="BJ30" s="7">
        <f>ROUND(BG30*BJ$8,2)</f>
        <v>0.3</v>
      </c>
      <c r="BK30" s="7">
        <f>SUM(BH30:BJ30)</f>
        <v>2.9999999999999996</v>
      </c>
      <c r="BL30" s="1"/>
      <c r="BM30" s="5"/>
      <c r="BN30" s="6" t="s">
        <v>23</v>
      </c>
      <c r="BO30" s="25">
        <v>3</v>
      </c>
      <c r="BP30" s="7">
        <f>ROUND(BO30*BP$8,2)</f>
        <v>2.4</v>
      </c>
      <c r="BQ30" s="7">
        <f>ROUND(BO30*BQ$8,2)</f>
        <v>0.3</v>
      </c>
      <c r="BR30" s="7">
        <f>ROUND(BO30*BR$8,2)</f>
        <v>0.3</v>
      </c>
      <c r="BS30" s="7">
        <f>SUM(BP30:BR30)</f>
        <v>2.9999999999999996</v>
      </c>
      <c r="BT30" s="1"/>
      <c r="BU30" s="5"/>
      <c r="BV30" s="6" t="s">
        <v>23</v>
      </c>
      <c r="BW30" s="25">
        <v>3</v>
      </c>
      <c r="BX30" s="7">
        <f>ROUND(BW30*BX$8,2)</f>
        <v>2.4</v>
      </c>
      <c r="BY30" s="7">
        <f>ROUND(BW30*BY$8,2)</f>
        <v>0.3</v>
      </c>
      <c r="BZ30" s="7">
        <f>ROUND(BW30*BZ$8,2)</f>
        <v>0.3</v>
      </c>
      <c r="CA30" s="7">
        <f>SUM(BX30:BZ30)</f>
        <v>2.9999999999999996</v>
      </c>
      <c r="CB30" s="21"/>
      <c r="CC30" s="5"/>
      <c r="CD30" s="6" t="s">
        <v>23</v>
      </c>
      <c r="CE30" s="25">
        <v>3</v>
      </c>
      <c r="CF30" s="7">
        <f>ROUND(CE30*CF$8,2)</f>
        <v>2.4</v>
      </c>
      <c r="CG30" s="7">
        <f>ROUND(CE30*CG$8,2)</f>
        <v>0.3</v>
      </c>
      <c r="CH30" s="7">
        <f>ROUND(CE30*CH$8,2)</f>
        <v>0.3</v>
      </c>
      <c r="CI30" s="7">
        <f>SUM(CF30:CH30)</f>
        <v>2.9999999999999996</v>
      </c>
      <c r="CJ30" s="21"/>
      <c r="CK30" s="5"/>
      <c r="CL30" s="6" t="s">
        <v>23</v>
      </c>
      <c r="CM30" s="25">
        <v>3</v>
      </c>
      <c r="CN30" s="7">
        <f>ROUND(CM30*CN$8,2)</f>
        <v>2.4</v>
      </c>
      <c r="CO30" s="7">
        <f>ROUND(CM30*CO$8,2)</f>
        <v>0.3</v>
      </c>
      <c r="CP30" s="7">
        <f>ROUND(CM30*CP$8,2)</f>
        <v>0.3</v>
      </c>
      <c r="CQ30" s="7">
        <f>SUM(CN30:CP30)</f>
        <v>2.9999999999999996</v>
      </c>
      <c r="CR30" s="1"/>
      <c r="CS30" s="5"/>
      <c r="CT30" s="6" t="s">
        <v>23</v>
      </c>
      <c r="CU30" s="25"/>
      <c r="CV30" s="7">
        <f>ROUND(CU30*CV$8,2)</f>
        <v>0</v>
      </c>
      <c r="CW30" s="7">
        <f>ROUND(CU30*CW$8,2)</f>
        <v>0</v>
      </c>
      <c r="CX30" s="7">
        <f>ROUND(CU30*CX$8,2)</f>
        <v>0</v>
      </c>
      <c r="CY30" s="7">
        <f>SUM(CV30:CX30)</f>
        <v>0</v>
      </c>
      <c r="CZ30" s="1"/>
      <c r="DA30" s="28"/>
      <c r="DB30" s="6" t="s">
        <v>23</v>
      </c>
      <c r="DC30" s="7">
        <f t="shared" si="3"/>
        <v>28.799999999999994</v>
      </c>
      <c r="DD30" s="7">
        <f t="shared" si="3"/>
        <v>3.5999999999999992</v>
      </c>
      <c r="DE30" s="7">
        <f>DC30+DD30</f>
        <v>32.399999999999991</v>
      </c>
      <c r="DF30" s="7">
        <f>SUMIF($A$7:$CY$7,DF$7,$A30:$CY30)</f>
        <v>3.5999999999999992</v>
      </c>
      <c r="DG30" s="7">
        <f>DF30+DE30</f>
        <v>35.999999999999993</v>
      </c>
    </row>
    <row r="31" spans="1:111" x14ac:dyDescent="0.2">
      <c r="A31" s="27">
        <f>C31/(C28+C29)</f>
        <v>0.5</v>
      </c>
      <c r="B31" s="6" t="s">
        <v>24</v>
      </c>
      <c r="C31" s="25">
        <v>3</v>
      </c>
      <c r="D31" s="7">
        <f>ROUND(C31*D$8,2)</f>
        <v>2.4</v>
      </c>
      <c r="E31" s="7">
        <f>ROUND(C31*E$8,2)</f>
        <v>0.3</v>
      </c>
      <c r="F31" s="7">
        <f>ROUND(C31*F$8,2)</f>
        <v>0.3</v>
      </c>
      <c r="G31" s="7">
        <f>SUM(D31:F31)</f>
        <v>2.9999999999999996</v>
      </c>
      <c r="H31" s="1"/>
      <c r="I31" s="27">
        <f>K31/(K28+K29)</f>
        <v>0.5</v>
      </c>
      <c r="J31" s="6" t="s">
        <v>24</v>
      </c>
      <c r="K31" s="25">
        <v>3</v>
      </c>
      <c r="L31" s="7">
        <f>ROUND(K31*L$8,2)</f>
        <v>2.4</v>
      </c>
      <c r="M31" s="7">
        <f>ROUND(K31*M$8,2)</f>
        <v>0.3</v>
      </c>
      <c r="N31" s="7">
        <f>ROUND(K31*N$8,2)</f>
        <v>0.3</v>
      </c>
      <c r="O31" s="7">
        <f>SUM(L31:N31)</f>
        <v>2.9999999999999996</v>
      </c>
      <c r="P31" s="7"/>
      <c r="Q31" s="27">
        <f>S31/(S28+S29)</f>
        <v>0.5</v>
      </c>
      <c r="R31" s="6" t="s">
        <v>24</v>
      </c>
      <c r="S31" s="25">
        <v>3</v>
      </c>
      <c r="T31" s="7">
        <f>ROUND(S31*T$8,2)</f>
        <v>2.4</v>
      </c>
      <c r="U31" s="7">
        <f>ROUND(S31*U$8,2)</f>
        <v>0.3</v>
      </c>
      <c r="V31" s="7">
        <f>ROUND(S31*V$8,2)</f>
        <v>0.3</v>
      </c>
      <c r="W31" s="7">
        <f>SUM(T31:V31)</f>
        <v>2.9999999999999996</v>
      </c>
      <c r="X31" s="1"/>
      <c r="Y31" s="27">
        <f>AA31/(AA28+AA29)</f>
        <v>0.5</v>
      </c>
      <c r="Z31" s="6" t="s">
        <v>24</v>
      </c>
      <c r="AA31" s="25">
        <v>3</v>
      </c>
      <c r="AB31" s="7">
        <f>ROUND(AA31*AB$8,2)</f>
        <v>2.4</v>
      </c>
      <c r="AC31" s="7">
        <f>ROUND(AA31*AC$8,2)</f>
        <v>0.3</v>
      </c>
      <c r="AD31" s="7">
        <f>ROUND(AA31*AD$8,2)</f>
        <v>0.3</v>
      </c>
      <c r="AE31" s="7">
        <f>SUM(AB31:AD31)</f>
        <v>2.9999999999999996</v>
      </c>
      <c r="AF31" s="1"/>
      <c r="AG31" s="27">
        <f>AI31/(AI28+AI29)</f>
        <v>0.5</v>
      </c>
      <c r="AH31" s="6" t="s">
        <v>24</v>
      </c>
      <c r="AI31" s="25">
        <v>3</v>
      </c>
      <c r="AJ31" s="7">
        <f>ROUND(AI31*AJ$8,2)</f>
        <v>2.4</v>
      </c>
      <c r="AK31" s="7">
        <f>ROUND(AI31*AK$8,2)</f>
        <v>0.3</v>
      </c>
      <c r="AL31" s="7">
        <f>ROUND(AI31*AL$8,2)</f>
        <v>0.3</v>
      </c>
      <c r="AM31" s="7">
        <f>SUM(AJ31:AL31)</f>
        <v>2.9999999999999996</v>
      </c>
      <c r="AN31" s="1"/>
      <c r="AO31" s="27">
        <f>AQ31/(AQ28+AQ29)</f>
        <v>0.5</v>
      </c>
      <c r="AP31" s="6" t="s">
        <v>24</v>
      </c>
      <c r="AQ31" s="25">
        <v>3</v>
      </c>
      <c r="AR31" s="7">
        <f>ROUND(AQ31*AR$8,2)</f>
        <v>2.4</v>
      </c>
      <c r="AS31" s="7">
        <f>ROUND(AQ31*AS$8,2)</f>
        <v>0.3</v>
      </c>
      <c r="AT31" s="7">
        <f>ROUND(AQ31*AT$8,2)</f>
        <v>0.3</v>
      </c>
      <c r="AU31" s="7">
        <f>SUM(AR31:AT31)</f>
        <v>2.9999999999999996</v>
      </c>
      <c r="AV31" s="1"/>
      <c r="AW31" s="27">
        <f>AY31/(AY28+AY29)</f>
        <v>0.5</v>
      </c>
      <c r="AX31" s="6" t="s">
        <v>24</v>
      </c>
      <c r="AY31" s="25">
        <v>3</v>
      </c>
      <c r="AZ31" s="7">
        <f>ROUND(AY31*AZ$8,2)</f>
        <v>2.4</v>
      </c>
      <c r="BA31" s="7">
        <f>ROUND(AY31*BA$8,2)</f>
        <v>0.3</v>
      </c>
      <c r="BB31" s="7">
        <f>ROUND(AY31*BB$8,2)</f>
        <v>0.3</v>
      </c>
      <c r="BC31" s="7">
        <f>SUM(AZ31:BB31)</f>
        <v>2.9999999999999996</v>
      </c>
      <c r="BD31" s="1"/>
      <c r="BE31" s="27">
        <f>BG31/(BG28+BG29)</f>
        <v>0.5</v>
      </c>
      <c r="BF31" s="6" t="s">
        <v>24</v>
      </c>
      <c r="BG31" s="25">
        <v>3</v>
      </c>
      <c r="BH31" s="7">
        <f>ROUND(BG31*BH$8,2)</f>
        <v>2.4</v>
      </c>
      <c r="BI31" s="7">
        <f>ROUND(BG31*BI$8,2)</f>
        <v>0.3</v>
      </c>
      <c r="BJ31" s="7">
        <f>ROUND(BG31*BJ$8,2)</f>
        <v>0.3</v>
      </c>
      <c r="BK31" s="7">
        <f>SUM(BH31:BJ31)</f>
        <v>2.9999999999999996</v>
      </c>
      <c r="BL31" s="1"/>
      <c r="BM31" s="27">
        <f>BO31/(BO28+BO29)</f>
        <v>0.5</v>
      </c>
      <c r="BN31" s="6" t="s">
        <v>24</v>
      </c>
      <c r="BO31" s="25">
        <v>3</v>
      </c>
      <c r="BP31" s="7">
        <f>ROUND(BO31*BP$8,2)</f>
        <v>2.4</v>
      </c>
      <c r="BQ31" s="7">
        <f>ROUND(BO31*BQ$8,2)</f>
        <v>0.3</v>
      </c>
      <c r="BR31" s="7">
        <f>ROUND(BO31*BR$8,2)</f>
        <v>0.3</v>
      </c>
      <c r="BS31" s="7">
        <f>SUM(BP31:BR31)</f>
        <v>2.9999999999999996</v>
      </c>
      <c r="BT31" s="1"/>
      <c r="BU31" s="27">
        <f>BW31/(BW28+BW29)</f>
        <v>0.5</v>
      </c>
      <c r="BV31" s="6" t="s">
        <v>24</v>
      </c>
      <c r="BW31" s="25">
        <v>3</v>
      </c>
      <c r="BX31" s="7">
        <f>ROUND(BW31*BX$8,2)</f>
        <v>2.4</v>
      </c>
      <c r="BY31" s="7">
        <f>ROUND(BW31*BY$8,2)</f>
        <v>0.3</v>
      </c>
      <c r="BZ31" s="7">
        <f>ROUND(BW31*BZ$8,2)</f>
        <v>0.3</v>
      </c>
      <c r="CA31" s="7">
        <f>SUM(BX31:BZ31)</f>
        <v>2.9999999999999996</v>
      </c>
      <c r="CB31" s="21"/>
      <c r="CC31" s="27">
        <f>CE31/(CE28+CE29)</f>
        <v>0.5</v>
      </c>
      <c r="CD31" s="6" t="s">
        <v>24</v>
      </c>
      <c r="CE31" s="25">
        <v>3</v>
      </c>
      <c r="CF31" s="7">
        <f>ROUND(CE31*CF$8,2)</f>
        <v>2.4</v>
      </c>
      <c r="CG31" s="7">
        <f>ROUND(CE31*CG$8,2)</f>
        <v>0.3</v>
      </c>
      <c r="CH31" s="7">
        <f>ROUND(CE31*CH$8,2)</f>
        <v>0.3</v>
      </c>
      <c r="CI31" s="7">
        <f>SUM(CF31:CH31)</f>
        <v>2.9999999999999996</v>
      </c>
      <c r="CJ31" s="21"/>
      <c r="CK31" s="27">
        <f>CM31/(CM28+CM29)</f>
        <v>0.5</v>
      </c>
      <c r="CL31" s="6" t="s">
        <v>24</v>
      </c>
      <c r="CM31" s="25">
        <v>3</v>
      </c>
      <c r="CN31" s="7">
        <f>ROUND(CM31*CN$8,2)</f>
        <v>2.4</v>
      </c>
      <c r="CO31" s="7">
        <f>ROUND(CM31*CO$8,2)</f>
        <v>0.3</v>
      </c>
      <c r="CP31" s="7">
        <f>ROUND(CM31*CP$8,2)</f>
        <v>0.3</v>
      </c>
      <c r="CQ31" s="7">
        <f>SUM(CN31:CP31)</f>
        <v>2.9999999999999996</v>
      </c>
      <c r="CR31" s="1"/>
      <c r="CS31" s="27">
        <f>CU31/(CU28+CU29)</f>
        <v>-1.2</v>
      </c>
      <c r="CT31" s="6" t="s">
        <v>24</v>
      </c>
      <c r="CU31" s="25">
        <v>3</v>
      </c>
      <c r="CV31" s="7">
        <f>ROUND(CU31*CV$8,2)</f>
        <v>2.4</v>
      </c>
      <c r="CW31" s="7">
        <f>ROUND(CU31*CW$8,2)</f>
        <v>0.3</v>
      </c>
      <c r="CX31" s="7">
        <f>ROUND(CU31*CX$8,2)</f>
        <v>0.3</v>
      </c>
      <c r="CY31" s="7">
        <f>SUM(CV31:CX31)</f>
        <v>2.9999999999999996</v>
      </c>
      <c r="CZ31" s="1"/>
      <c r="DA31" s="27">
        <f>DC31/(DC28+DC29)</f>
        <v>0.5611510791366906</v>
      </c>
      <c r="DB31" s="6" t="s">
        <v>24</v>
      </c>
      <c r="DC31" s="7">
        <f t="shared" si="3"/>
        <v>31.199999999999992</v>
      </c>
      <c r="DD31" s="7">
        <f t="shared" si="3"/>
        <v>3.899999999999999</v>
      </c>
      <c r="DE31" s="7">
        <f>DC31+DD31</f>
        <v>35.099999999999994</v>
      </c>
      <c r="DF31" s="7">
        <f>SUMIF($A$7:$CY$7,DF$7,$A31:$CY31)</f>
        <v>3.899999999999999</v>
      </c>
      <c r="DG31" s="7">
        <f>DF31+DE31</f>
        <v>38.999999999999993</v>
      </c>
    </row>
    <row r="32" spans="1:111" ht="13.5" thickBot="1" x14ac:dyDescent="0.25">
      <c r="A32" s="29"/>
      <c r="B32" s="30" t="s">
        <v>14</v>
      </c>
      <c r="C32" s="31">
        <f>SUM(C28:C31)</f>
        <v>12</v>
      </c>
      <c r="D32" s="31">
        <f>SUM(D28:D31)</f>
        <v>9.6000000000000014</v>
      </c>
      <c r="E32" s="31">
        <f>SUM(E28:E31)</f>
        <v>1.2000000000000002</v>
      </c>
      <c r="F32" s="31">
        <f>SUM(F28:F31)</f>
        <v>1.2000000000000002</v>
      </c>
      <c r="G32" s="31">
        <f>SUM(G28:G31)</f>
        <v>12</v>
      </c>
      <c r="H32" s="1"/>
      <c r="I32" s="29"/>
      <c r="J32" s="30" t="s">
        <v>14</v>
      </c>
      <c r="K32" s="31">
        <f>SUM(K28:K31)</f>
        <v>12</v>
      </c>
      <c r="L32" s="31">
        <f>SUM(L28:L31)</f>
        <v>9.6000000000000014</v>
      </c>
      <c r="M32" s="31">
        <f>SUM(M28:M31)</f>
        <v>1.2000000000000002</v>
      </c>
      <c r="N32" s="31">
        <f>SUM(N28:N31)</f>
        <v>1.2000000000000002</v>
      </c>
      <c r="O32" s="31">
        <f>SUM(O28:O31)</f>
        <v>12</v>
      </c>
      <c r="P32" s="21"/>
      <c r="Q32" s="29"/>
      <c r="R32" s="30" t="s">
        <v>14</v>
      </c>
      <c r="S32" s="31">
        <f>SUM(S28:S31)</f>
        <v>12</v>
      </c>
      <c r="T32" s="31">
        <f>SUM(T28:T31)</f>
        <v>9.6000000000000014</v>
      </c>
      <c r="U32" s="31">
        <f>SUM(U28:U31)</f>
        <v>1.2000000000000002</v>
      </c>
      <c r="V32" s="31">
        <f>SUM(V28:V31)</f>
        <v>1.2000000000000002</v>
      </c>
      <c r="W32" s="31">
        <f>SUM(W28:W31)</f>
        <v>12</v>
      </c>
      <c r="X32" s="1"/>
      <c r="Y32" s="29"/>
      <c r="Z32" s="30" t="s">
        <v>14</v>
      </c>
      <c r="AA32" s="31">
        <f>SUM(AA28:AA31)</f>
        <v>12</v>
      </c>
      <c r="AB32" s="31">
        <f>SUM(AB28:AB31)</f>
        <v>9.6000000000000014</v>
      </c>
      <c r="AC32" s="31">
        <f>SUM(AC28:AC31)</f>
        <v>1.2000000000000002</v>
      </c>
      <c r="AD32" s="31">
        <f>SUM(AD28:AD31)</f>
        <v>1.2000000000000002</v>
      </c>
      <c r="AE32" s="31">
        <f>SUM(AE28:AE31)</f>
        <v>12</v>
      </c>
      <c r="AF32" s="1"/>
      <c r="AG32" s="29"/>
      <c r="AH32" s="30" t="s">
        <v>14</v>
      </c>
      <c r="AI32" s="31">
        <f>SUM(AI28:AI31)</f>
        <v>12</v>
      </c>
      <c r="AJ32" s="31">
        <f>SUM(AJ28:AJ31)</f>
        <v>9.6000000000000014</v>
      </c>
      <c r="AK32" s="31">
        <f>SUM(AK28:AK31)</f>
        <v>1.2000000000000002</v>
      </c>
      <c r="AL32" s="31">
        <f>SUM(AL28:AL31)</f>
        <v>1.2000000000000002</v>
      </c>
      <c r="AM32" s="31">
        <f>SUM(AM28:AM31)</f>
        <v>12</v>
      </c>
      <c r="AN32" s="1"/>
      <c r="AO32" s="29"/>
      <c r="AP32" s="30" t="s">
        <v>14</v>
      </c>
      <c r="AQ32" s="31">
        <f>SUM(AQ28:AQ31)</f>
        <v>12</v>
      </c>
      <c r="AR32" s="31">
        <f>SUM(AR28:AR31)</f>
        <v>9.6000000000000014</v>
      </c>
      <c r="AS32" s="31">
        <f>SUM(AS28:AS31)</f>
        <v>1.2000000000000002</v>
      </c>
      <c r="AT32" s="31">
        <f>SUM(AT28:AT31)</f>
        <v>1.2000000000000002</v>
      </c>
      <c r="AU32" s="31">
        <f>SUM(AU28:AU31)</f>
        <v>12</v>
      </c>
      <c r="AV32" s="1"/>
      <c r="AW32" s="29"/>
      <c r="AX32" s="30" t="s">
        <v>14</v>
      </c>
      <c r="AY32" s="31">
        <f>SUM(AY28:AY31)</f>
        <v>12</v>
      </c>
      <c r="AZ32" s="31">
        <f>SUM(AZ28:AZ31)</f>
        <v>9.6000000000000014</v>
      </c>
      <c r="BA32" s="31">
        <f>SUM(BA28:BA31)</f>
        <v>1.2000000000000002</v>
      </c>
      <c r="BB32" s="31">
        <f>SUM(BB28:BB31)</f>
        <v>1.2000000000000002</v>
      </c>
      <c r="BC32" s="31">
        <f>SUM(BC28:BC31)</f>
        <v>12</v>
      </c>
      <c r="BD32" s="1"/>
      <c r="BE32" s="29"/>
      <c r="BF32" s="30" t="s">
        <v>14</v>
      </c>
      <c r="BG32" s="31">
        <f>SUM(BG28:BG31)</f>
        <v>12</v>
      </c>
      <c r="BH32" s="31">
        <f>SUM(BH28:BH31)</f>
        <v>9.6000000000000014</v>
      </c>
      <c r="BI32" s="31">
        <f>SUM(BI28:BI31)</f>
        <v>1.2000000000000002</v>
      </c>
      <c r="BJ32" s="31">
        <f>SUM(BJ28:BJ31)</f>
        <v>1.2000000000000002</v>
      </c>
      <c r="BK32" s="31">
        <f>SUM(BK28:BK31)</f>
        <v>12</v>
      </c>
      <c r="BL32" s="1"/>
      <c r="BM32" s="29"/>
      <c r="BN32" s="30" t="s">
        <v>14</v>
      </c>
      <c r="BO32" s="31">
        <f>SUM(BO28:BO31)</f>
        <v>12</v>
      </c>
      <c r="BP32" s="31">
        <f>SUM(BP28:BP31)</f>
        <v>9.6000000000000014</v>
      </c>
      <c r="BQ32" s="31">
        <f>SUM(BQ28:BQ31)</f>
        <v>1.2000000000000002</v>
      </c>
      <c r="BR32" s="31">
        <f>SUM(BR28:BR31)</f>
        <v>1.2000000000000002</v>
      </c>
      <c r="BS32" s="31">
        <f>SUM(BS28:BS31)</f>
        <v>12</v>
      </c>
      <c r="BT32" s="1"/>
      <c r="BU32" s="29"/>
      <c r="BV32" s="30" t="s">
        <v>14</v>
      </c>
      <c r="BW32" s="31">
        <f>SUM(BW28:BW31)</f>
        <v>12</v>
      </c>
      <c r="BX32" s="31">
        <f>SUM(BX28:BX31)</f>
        <v>9.6000000000000014</v>
      </c>
      <c r="BY32" s="31">
        <f>SUM(BY28:BY31)</f>
        <v>1.2000000000000002</v>
      </c>
      <c r="BZ32" s="31">
        <f>SUM(BZ28:BZ31)</f>
        <v>1.2000000000000002</v>
      </c>
      <c r="CA32" s="31">
        <f>SUM(CA28:CA31)</f>
        <v>12</v>
      </c>
      <c r="CB32" s="21"/>
      <c r="CC32" s="29"/>
      <c r="CD32" s="30" t="s">
        <v>14</v>
      </c>
      <c r="CE32" s="31">
        <f>SUM(CE28:CE31)</f>
        <v>12</v>
      </c>
      <c r="CF32" s="31">
        <f>SUM(CF28:CF31)</f>
        <v>9.6000000000000014</v>
      </c>
      <c r="CG32" s="31">
        <f>SUM(CG28:CG31)</f>
        <v>1.2000000000000002</v>
      </c>
      <c r="CH32" s="31">
        <f>SUM(CH28:CH31)</f>
        <v>1.2000000000000002</v>
      </c>
      <c r="CI32" s="31">
        <f>SUM(CI28:CI31)</f>
        <v>12</v>
      </c>
      <c r="CJ32" s="21"/>
      <c r="CK32" s="29"/>
      <c r="CL32" s="30" t="s">
        <v>14</v>
      </c>
      <c r="CM32" s="31">
        <f>SUM(CM28:CM31)</f>
        <v>12</v>
      </c>
      <c r="CN32" s="31">
        <f>SUM(CN28:CN31)</f>
        <v>9.6000000000000014</v>
      </c>
      <c r="CO32" s="31">
        <f>SUM(CO28:CO31)</f>
        <v>1.2000000000000002</v>
      </c>
      <c r="CP32" s="31">
        <f>SUM(CP28:CP31)</f>
        <v>1.2000000000000002</v>
      </c>
      <c r="CQ32" s="31">
        <f>SUM(CQ28:CQ31)</f>
        <v>12</v>
      </c>
      <c r="CR32" s="1"/>
      <c r="CS32" s="29"/>
      <c r="CT32" s="30" t="s">
        <v>14</v>
      </c>
      <c r="CU32" s="31">
        <f>SUM(CU28:CU31)</f>
        <v>0.5</v>
      </c>
      <c r="CV32" s="31">
        <f>SUM(CV28:CV31)</f>
        <v>0.39999999999999991</v>
      </c>
      <c r="CW32" s="31">
        <f>SUM(CW28:CW31)</f>
        <v>4.9999999999999989E-2</v>
      </c>
      <c r="CX32" s="31">
        <f>SUM(CX28:CX31)</f>
        <v>4.9999999999999989E-2</v>
      </c>
      <c r="CY32" s="31">
        <f>SUM(CY28:CY31)</f>
        <v>0.49999999999999956</v>
      </c>
      <c r="CZ32" s="1"/>
      <c r="DA32" s="29"/>
      <c r="DB32" s="30" t="s">
        <v>14</v>
      </c>
      <c r="DC32" s="31">
        <f>SUM(DC28:DC31)</f>
        <v>115.59999999999998</v>
      </c>
      <c r="DD32" s="31">
        <f>SUM(DD28:DD31)</f>
        <v>14.449999999999998</v>
      </c>
      <c r="DE32" s="31">
        <f>SUM(DE28:DE31)</f>
        <v>130.04999999999998</v>
      </c>
      <c r="DF32" s="31">
        <f>SUM(DF28:DF31)</f>
        <v>14.449999999999998</v>
      </c>
      <c r="DG32" s="31">
        <f>SUM(DG28:DG31)</f>
        <v>144.49999999999997</v>
      </c>
    </row>
    <row r="33" spans="1:112" ht="13.5" thickTop="1" x14ac:dyDescent="0.2">
      <c r="A33" s="16" t="s">
        <v>53</v>
      </c>
      <c r="B33" s="32"/>
      <c r="C33" s="21"/>
      <c r="D33" s="21"/>
      <c r="E33" s="21"/>
      <c r="F33" s="21"/>
      <c r="G33" s="21"/>
      <c r="H33" s="1"/>
      <c r="I33" s="16" t="str">
        <f>A33</f>
        <v>TRANS ADMIN</v>
      </c>
      <c r="J33" s="32"/>
      <c r="K33" s="21"/>
      <c r="L33" s="21"/>
      <c r="M33" s="21"/>
      <c r="N33" s="21"/>
      <c r="O33" s="21"/>
      <c r="P33" s="21"/>
      <c r="Q33" s="16" t="str">
        <f>I33</f>
        <v>TRANS ADMIN</v>
      </c>
      <c r="R33" s="32"/>
      <c r="S33" s="21"/>
      <c r="T33" s="21"/>
      <c r="U33" s="21"/>
      <c r="V33" s="21"/>
      <c r="W33" s="21"/>
      <c r="X33" s="1"/>
      <c r="Y33" s="16" t="str">
        <f>Q33</f>
        <v>TRANS ADMIN</v>
      </c>
      <c r="Z33" s="32"/>
      <c r="AA33" s="21"/>
      <c r="AB33" s="21"/>
      <c r="AC33" s="21"/>
      <c r="AD33" s="21"/>
      <c r="AE33" s="21"/>
      <c r="AF33" s="1"/>
      <c r="AG33" s="16" t="str">
        <f>Y33</f>
        <v>TRANS ADMIN</v>
      </c>
      <c r="AH33" s="32"/>
      <c r="AI33" s="21"/>
      <c r="AJ33" s="21"/>
      <c r="AK33" s="21"/>
      <c r="AL33" s="21"/>
      <c r="AM33" s="21"/>
      <c r="AN33" s="1"/>
      <c r="AO33" s="16" t="str">
        <f>AG33</f>
        <v>TRANS ADMIN</v>
      </c>
      <c r="AP33" s="32"/>
      <c r="AQ33" s="21"/>
      <c r="AR33" s="21"/>
      <c r="AS33" s="21"/>
      <c r="AT33" s="21"/>
      <c r="AU33" s="21"/>
      <c r="AV33" s="1"/>
      <c r="AW33" s="16" t="str">
        <f>AO33</f>
        <v>TRANS ADMIN</v>
      </c>
      <c r="AX33" s="32"/>
      <c r="AY33" s="21"/>
      <c r="AZ33" s="21"/>
      <c r="BA33" s="21"/>
      <c r="BB33" s="21"/>
      <c r="BC33" s="21"/>
      <c r="BD33" s="1"/>
      <c r="BE33" s="16" t="str">
        <f>AW33</f>
        <v>TRANS ADMIN</v>
      </c>
      <c r="BF33" s="32"/>
      <c r="BG33" s="21"/>
      <c r="BH33" s="21"/>
      <c r="BI33" s="21"/>
      <c r="BJ33" s="21"/>
      <c r="BK33" s="21"/>
      <c r="BL33" s="1"/>
      <c r="BM33" s="16" t="str">
        <f>BE33</f>
        <v>TRANS ADMIN</v>
      </c>
      <c r="BN33" s="32"/>
      <c r="BO33" s="21"/>
      <c r="BP33" s="21"/>
      <c r="BQ33" s="21"/>
      <c r="BR33" s="21"/>
      <c r="BS33" s="21"/>
      <c r="BT33" s="1"/>
      <c r="BU33" s="16" t="str">
        <f>BM33</f>
        <v>TRANS ADMIN</v>
      </c>
      <c r="BV33" s="32"/>
      <c r="BW33" s="21"/>
      <c r="BX33" s="21"/>
      <c r="BY33" s="21"/>
      <c r="BZ33" s="21"/>
      <c r="CA33" s="21"/>
      <c r="CB33" s="21"/>
      <c r="CC33" s="16" t="str">
        <f>BU33</f>
        <v>TRANS ADMIN</v>
      </c>
      <c r="CD33" s="32"/>
      <c r="CE33" s="21"/>
      <c r="CF33" s="21"/>
      <c r="CG33" s="21"/>
      <c r="CH33" s="21"/>
      <c r="CI33" s="21"/>
      <c r="CJ33" s="21"/>
      <c r="CK33" s="16" t="str">
        <f>CC33</f>
        <v>TRANS ADMIN</v>
      </c>
      <c r="CL33" s="32"/>
      <c r="CM33" s="21"/>
      <c r="CN33" s="21"/>
      <c r="CO33" s="21"/>
      <c r="CP33" s="21"/>
      <c r="CQ33" s="21"/>
      <c r="CR33" s="1"/>
      <c r="CS33" s="16" t="str">
        <f>CK33</f>
        <v>TRANS ADMIN</v>
      </c>
      <c r="CT33" s="32"/>
      <c r="CU33" s="21"/>
      <c r="CV33" s="21"/>
      <c r="CW33" s="21"/>
      <c r="CX33" s="21"/>
      <c r="CY33" s="21"/>
      <c r="CZ33" s="1"/>
      <c r="DA33" s="20" t="str">
        <f>CS33</f>
        <v>TRANS ADMIN</v>
      </c>
      <c r="DB33" s="17"/>
      <c r="DC33" s="21"/>
      <c r="DD33" s="21"/>
      <c r="DE33" s="21"/>
      <c r="DF33" s="21"/>
      <c r="DG33" s="22"/>
      <c r="DH33" s="1"/>
    </row>
    <row r="34" spans="1:112" x14ac:dyDescent="0.2">
      <c r="A34" s="23" t="s">
        <v>52</v>
      </c>
      <c r="B34" s="24" t="s">
        <v>21</v>
      </c>
      <c r="C34" s="25">
        <v>4</v>
      </c>
      <c r="D34" s="7">
        <f>ROUND(C34*D$8,2)</f>
        <v>3.2</v>
      </c>
      <c r="E34" s="7">
        <f>ROUND(C34*E$8,2)</f>
        <v>0.4</v>
      </c>
      <c r="F34" s="7">
        <f>ROUND(C34*F$8,2)</f>
        <v>0.4</v>
      </c>
      <c r="G34" s="7">
        <f>SUM(D34:F34)</f>
        <v>4</v>
      </c>
      <c r="H34" s="1"/>
      <c r="I34" s="23" t="str">
        <f>A34</f>
        <v>697</v>
      </c>
      <c r="J34" s="24" t="s">
        <v>21</v>
      </c>
      <c r="K34" s="25">
        <v>4</v>
      </c>
      <c r="L34" s="7">
        <f>ROUND(K34*L$8,2)</f>
        <v>3.2</v>
      </c>
      <c r="M34" s="7">
        <f>ROUND(K34*M$8,2)</f>
        <v>0.4</v>
      </c>
      <c r="N34" s="7">
        <f>ROUND(K34*N$8,2)</f>
        <v>0.4</v>
      </c>
      <c r="O34" s="7">
        <f>SUM(L34:N34)</f>
        <v>4</v>
      </c>
      <c r="P34" s="7"/>
      <c r="Q34" s="23" t="str">
        <f>I34</f>
        <v>697</v>
      </c>
      <c r="R34" s="24" t="s">
        <v>21</v>
      </c>
      <c r="S34" s="25">
        <v>4</v>
      </c>
      <c r="T34" s="7">
        <f>ROUND(S34*T$8,2)</f>
        <v>3.2</v>
      </c>
      <c r="U34" s="7">
        <f>ROUND(S34*U$8,2)</f>
        <v>0.4</v>
      </c>
      <c r="V34" s="7">
        <f>ROUND(S34*V$8,2)</f>
        <v>0.4</v>
      </c>
      <c r="W34" s="7">
        <f>SUM(T34:V34)</f>
        <v>4</v>
      </c>
      <c r="X34" s="1"/>
      <c r="Y34" s="23" t="str">
        <f>Q34</f>
        <v>697</v>
      </c>
      <c r="Z34" s="24" t="s">
        <v>21</v>
      </c>
      <c r="AA34" s="25">
        <v>4</v>
      </c>
      <c r="AB34" s="7">
        <f>ROUND(AA34*AB$8,2)</f>
        <v>3.2</v>
      </c>
      <c r="AC34" s="7">
        <f>ROUND(AA34*AC$8,2)</f>
        <v>0.4</v>
      </c>
      <c r="AD34" s="7">
        <f>ROUND(AA34*AD$8,2)</f>
        <v>0.4</v>
      </c>
      <c r="AE34" s="7">
        <f>SUM(AB34:AD34)</f>
        <v>4</v>
      </c>
      <c r="AF34" s="1"/>
      <c r="AG34" s="23" t="str">
        <f>Y34</f>
        <v>697</v>
      </c>
      <c r="AH34" s="24" t="s">
        <v>21</v>
      </c>
      <c r="AI34" s="25">
        <v>4</v>
      </c>
      <c r="AJ34" s="7">
        <f>ROUND(AI34*AJ$8,2)</f>
        <v>3.2</v>
      </c>
      <c r="AK34" s="7">
        <f>ROUND(AI34*AK$8,2)</f>
        <v>0.4</v>
      </c>
      <c r="AL34" s="7">
        <f>ROUND(AI34*AL$8,2)</f>
        <v>0.4</v>
      </c>
      <c r="AM34" s="7">
        <f>SUM(AJ34:AL34)</f>
        <v>4</v>
      </c>
      <c r="AN34" s="1"/>
      <c r="AO34" s="23" t="str">
        <f>AG34</f>
        <v>697</v>
      </c>
      <c r="AP34" s="24" t="s">
        <v>21</v>
      </c>
      <c r="AQ34" s="25">
        <v>4</v>
      </c>
      <c r="AR34" s="7">
        <f>ROUND(AQ34*AR$8,2)</f>
        <v>3.2</v>
      </c>
      <c r="AS34" s="7">
        <f>ROUND(AQ34*AS$8,2)</f>
        <v>0.4</v>
      </c>
      <c r="AT34" s="7">
        <f>ROUND(AQ34*AT$8,2)</f>
        <v>0.4</v>
      </c>
      <c r="AU34" s="7">
        <f>SUM(AR34:AT34)</f>
        <v>4</v>
      </c>
      <c r="AV34" s="1"/>
      <c r="AW34" s="23" t="str">
        <f>AO34</f>
        <v>697</v>
      </c>
      <c r="AX34" s="24" t="s">
        <v>21</v>
      </c>
      <c r="AY34" s="25">
        <v>4</v>
      </c>
      <c r="AZ34" s="7">
        <f>ROUND(AY34*AZ$8,2)</f>
        <v>3.2</v>
      </c>
      <c r="BA34" s="7">
        <f>ROUND(AY34*BA$8,2)</f>
        <v>0.4</v>
      </c>
      <c r="BB34" s="7">
        <f>ROUND(AY34*BB$8,2)</f>
        <v>0.4</v>
      </c>
      <c r="BC34" s="7">
        <f>SUM(AZ34:BB34)</f>
        <v>4</v>
      </c>
      <c r="BD34" s="1"/>
      <c r="BE34" s="23" t="str">
        <f>AW34</f>
        <v>697</v>
      </c>
      <c r="BF34" s="24" t="s">
        <v>21</v>
      </c>
      <c r="BG34" s="25">
        <v>4</v>
      </c>
      <c r="BH34" s="7">
        <f>ROUND(BG34*BH$8,2)</f>
        <v>3.2</v>
      </c>
      <c r="BI34" s="7">
        <f>ROUND(BG34*BI$8,2)</f>
        <v>0.4</v>
      </c>
      <c r="BJ34" s="7">
        <f>ROUND(BG34*BJ$8,2)</f>
        <v>0.4</v>
      </c>
      <c r="BK34" s="7">
        <f>SUM(BH34:BJ34)</f>
        <v>4</v>
      </c>
      <c r="BL34" s="1"/>
      <c r="BM34" s="23" t="str">
        <f>BE34</f>
        <v>697</v>
      </c>
      <c r="BN34" s="24" t="s">
        <v>21</v>
      </c>
      <c r="BO34" s="25">
        <v>4</v>
      </c>
      <c r="BP34" s="7">
        <f>ROUND(BO34*BP$8,2)</f>
        <v>3.2</v>
      </c>
      <c r="BQ34" s="7">
        <f>ROUND(BO34*BQ$8,2)</f>
        <v>0.4</v>
      </c>
      <c r="BR34" s="7">
        <f>ROUND(BO34*BR$8,2)</f>
        <v>0.4</v>
      </c>
      <c r="BS34" s="7">
        <f>SUM(BP34:BR34)</f>
        <v>4</v>
      </c>
      <c r="BT34" s="1"/>
      <c r="BU34" s="23" t="str">
        <f>BM34</f>
        <v>697</v>
      </c>
      <c r="BV34" s="24" t="s">
        <v>21</v>
      </c>
      <c r="BW34" s="25">
        <v>4</v>
      </c>
      <c r="BX34" s="7">
        <f>ROUND(BW34*BX$8,2)</f>
        <v>3.2</v>
      </c>
      <c r="BY34" s="7">
        <f>ROUND(BW34*BY$8,2)</f>
        <v>0.4</v>
      </c>
      <c r="BZ34" s="7">
        <f>ROUND(BW34*BZ$8,2)</f>
        <v>0.4</v>
      </c>
      <c r="CA34" s="7">
        <f>SUM(BX34:BZ34)</f>
        <v>4</v>
      </c>
      <c r="CB34" s="21"/>
      <c r="CC34" s="23" t="str">
        <f>BU34</f>
        <v>697</v>
      </c>
      <c r="CD34" s="24" t="s">
        <v>21</v>
      </c>
      <c r="CE34" s="25">
        <v>4</v>
      </c>
      <c r="CF34" s="7">
        <f>ROUND(CE34*CF$8,2)</f>
        <v>3.2</v>
      </c>
      <c r="CG34" s="7">
        <f>ROUND(CE34*CG$8,2)</f>
        <v>0.4</v>
      </c>
      <c r="CH34" s="7">
        <f>ROUND(CE34*CH$8,2)</f>
        <v>0.4</v>
      </c>
      <c r="CI34" s="7">
        <f>SUM(CF34:CH34)</f>
        <v>4</v>
      </c>
      <c r="CJ34" s="21"/>
      <c r="CK34" s="23" t="str">
        <f>CC34</f>
        <v>697</v>
      </c>
      <c r="CL34" s="24" t="s">
        <v>21</v>
      </c>
      <c r="CM34" s="25">
        <v>4</v>
      </c>
      <c r="CN34" s="7">
        <f>ROUND(CM34*CN$8,2)</f>
        <v>3.2</v>
      </c>
      <c r="CO34" s="7">
        <f>ROUND(CM34*CO$8,2)</f>
        <v>0.4</v>
      </c>
      <c r="CP34" s="7">
        <f>ROUND(CM34*CP$8,2)</f>
        <v>0.4</v>
      </c>
      <c r="CQ34" s="7">
        <f>SUM(CN34:CP34)</f>
        <v>4</v>
      </c>
      <c r="CR34" s="1"/>
      <c r="CS34" s="23" t="str">
        <f>CK34</f>
        <v>697</v>
      </c>
      <c r="CT34" s="24" t="s">
        <v>21</v>
      </c>
      <c r="CU34" s="25"/>
      <c r="CV34" s="7">
        <f>ROUND(CU34*CV$8,2)</f>
        <v>0</v>
      </c>
      <c r="CW34" s="7">
        <f>ROUND(CU34*CW$8,2)</f>
        <v>0</v>
      </c>
      <c r="CX34" s="7">
        <f>ROUND(CU34*CX$8,2)</f>
        <v>0</v>
      </c>
      <c r="CY34" s="7">
        <f>SUM(CV34:CX34)</f>
        <v>0</v>
      </c>
      <c r="CZ34" s="1"/>
      <c r="DA34" s="26" t="str">
        <f>CS34</f>
        <v>697</v>
      </c>
      <c r="DB34" s="24" t="s">
        <v>21</v>
      </c>
      <c r="DC34" s="7">
        <f t="shared" ref="DC34:DD37" si="4">SUMIF($A$7:$CY$7,DC$7,$A34:$CY34)</f>
        <v>38.4</v>
      </c>
      <c r="DD34" s="7">
        <f t="shared" si="4"/>
        <v>4.8</v>
      </c>
      <c r="DE34" s="7">
        <f>DC34+DD34</f>
        <v>43.199999999999996</v>
      </c>
      <c r="DF34" s="7">
        <f>SUMIF($A$7:$CY$7,DF$7,$A34:$CY34)</f>
        <v>4.8</v>
      </c>
      <c r="DG34" s="7">
        <f>DF34+DE34</f>
        <v>47.999999999999993</v>
      </c>
      <c r="DH34" s="1"/>
    </row>
    <row r="35" spans="1:112" x14ac:dyDescent="0.2">
      <c r="A35" s="27">
        <f>C35/C34</f>
        <v>0.5</v>
      </c>
      <c r="B35" s="6" t="s">
        <v>22</v>
      </c>
      <c r="C35" s="25">
        <v>2</v>
      </c>
      <c r="D35" s="7">
        <f>ROUND(C35*D$8,2)</f>
        <v>1.6</v>
      </c>
      <c r="E35" s="7">
        <f>ROUND(C35*E$8,2)</f>
        <v>0.2</v>
      </c>
      <c r="F35" s="7">
        <f>ROUND(C35*F$8,2)</f>
        <v>0.2</v>
      </c>
      <c r="G35" s="7">
        <f>SUM(D35:F35)</f>
        <v>2</v>
      </c>
      <c r="H35" s="1"/>
      <c r="I35" s="27">
        <f>K35/K34</f>
        <v>0.5</v>
      </c>
      <c r="J35" s="6" t="s">
        <v>22</v>
      </c>
      <c r="K35" s="25">
        <v>2</v>
      </c>
      <c r="L35" s="7">
        <f>ROUND(K35*L$8,2)</f>
        <v>1.6</v>
      </c>
      <c r="M35" s="7">
        <f>ROUND(K35*M$8,2)</f>
        <v>0.2</v>
      </c>
      <c r="N35" s="7">
        <f>ROUND(K35*N$8,2)</f>
        <v>0.2</v>
      </c>
      <c r="O35" s="7">
        <f>SUM(L35:N35)</f>
        <v>2</v>
      </c>
      <c r="P35" s="7"/>
      <c r="Q35" s="27">
        <f>S35/S34</f>
        <v>0.5</v>
      </c>
      <c r="R35" s="6" t="s">
        <v>22</v>
      </c>
      <c r="S35" s="25">
        <v>2</v>
      </c>
      <c r="T35" s="7">
        <f>ROUND(S35*T$8,2)</f>
        <v>1.6</v>
      </c>
      <c r="U35" s="7">
        <f>ROUND(S35*U$8,2)</f>
        <v>0.2</v>
      </c>
      <c r="V35" s="7">
        <f>ROUND(S35*V$8,2)</f>
        <v>0.2</v>
      </c>
      <c r="W35" s="7">
        <f>SUM(T35:V35)</f>
        <v>2</v>
      </c>
      <c r="X35" s="1"/>
      <c r="Y35" s="27">
        <f>AA35/AA34</f>
        <v>0.5</v>
      </c>
      <c r="Z35" s="6" t="s">
        <v>22</v>
      </c>
      <c r="AA35" s="25">
        <v>2</v>
      </c>
      <c r="AB35" s="7">
        <f>ROUND(AA35*AB$8,2)</f>
        <v>1.6</v>
      </c>
      <c r="AC35" s="7">
        <f>ROUND(AA35*AC$8,2)</f>
        <v>0.2</v>
      </c>
      <c r="AD35" s="7">
        <f>ROUND(AA35*AD$8,2)</f>
        <v>0.2</v>
      </c>
      <c r="AE35" s="7">
        <f>SUM(AB35:AD35)</f>
        <v>2</v>
      </c>
      <c r="AF35" s="1"/>
      <c r="AG35" s="27">
        <f>AI35/AI34</f>
        <v>0.5</v>
      </c>
      <c r="AH35" s="6" t="s">
        <v>22</v>
      </c>
      <c r="AI35" s="25">
        <v>2</v>
      </c>
      <c r="AJ35" s="7">
        <f>ROUND(AI35*AJ$8,2)</f>
        <v>1.6</v>
      </c>
      <c r="AK35" s="7">
        <f>ROUND(AI35*AK$8,2)</f>
        <v>0.2</v>
      </c>
      <c r="AL35" s="7">
        <f>ROUND(AI35*AL$8,2)</f>
        <v>0.2</v>
      </c>
      <c r="AM35" s="7">
        <f>SUM(AJ35:AL35)</f>
        <v>2</v>
      </c>
      <c r="AN35" s="1"/>
      <c r="AO35" s="27">
        <f>AQ35/AQ34</f>
        <v>0.5</v>
      </c>
      <c r="AP35" s="6" t="s">
        <v>22</v>
      </c>
      <c r="AQ35" s="25">
        <v>2</v>
      </c>
      <c r="AR35" s="7">
        <f>ROUND(AQ35*AR$8,2)</f>
        <v>1.6</v>
      </c>
      <c r="AS35" s="7">
        <f>ROUND(AQ35*AS$8,2)</f>
        <v>0.2</v>
      </c>
      <c r="AT35" s="7">
        <f>ROUND(AQ35*AT$8,2)</f>
        <v>0.2</v>
      </c>
      <c r="AU35" s="7">
        <f>SUM(AR35:AT35)</f>
        <v>2</v>
      </c>
      <c r="AV35" s="1"/>
      <c r="AW35" s="27">
        <f>AY35/AY34</f>
        <v>0.5</v>
      </c>
      <c r="AX35" s="6" t="s">
        <v>22</v>
      </c>
      <c r="AY35" s="25">
        <v>2</v>
      </c>
      <c r="AZ35" s="7">
        <f>ROUND(AY35*AZ$8,2)</f>
        <v>1.6</v>
      </c>
      <c r="BA35" s="7">
        <f>ROUND(AY35*BA$8,2)</f>
        <v>0.2</v>
      </c>
      <c r="BB35" s="7">
        <f>ROUND(AY35*BB$8,2)</f>
        <v>0.2</v>
      </c>
      <c r="BC35" s="7">
        <f>SUM(AZ35:BB35)</f>
        <v>2</v>
      </c>
      <c r="BD35" s="1"/>
      <c r="BE35" s="27">
        <f>BG35/BG34</f>
        <v>0.5</v>
      </c>
      <c r="BF35" s="6" t="s">
        <v>22</v>
      </c>
      <c r="BG35" s="25">
        <v>2</v>
      </c>
      <c r="BH35" s="7">
        <f>ROUND(BG35*BH$8,2)</f>
        <v>1.6</v>
      </c>
      <c r="BI35" s="7">
        <f>ROUND(BG35*BI$8,2)</f>
        <v>0.2</v>
      </c>
      <c r="BJ35" s="7">
        <f>ROUND(BG35*BJ$8,2)</f>
        <v>0.2</v>
      </c>
      <c r="BK35" s="7">
        <f>SUM(BH35:BJ35)</f>
        <v>2</v>
      </c>
      <c r="BL35" s="1"/>
      <c r="BM35" s="27">
        <f>BO35/BO34</f>
        <v>0.5</v>
      </c>
      <c r="BN35" s="6" t="s">
        <v>22</v>
      </c>
      <c r="BO35" s="25">
        <v>2</v>
      </c>
      <c r="BP35" s="7">
        <f>ROUND(BO35*BP$8,2)</f>
        <v>1.6</v>
      </c>
      <c r="BQ35" s="7">
        <f>ROUND(BO35*BQ$8,2)</f>
        <v>0.2</v>
      </c>
      <c r="BR35" s="7">
        <f>ROUND(BO35*BR$8,2)</f>
        <v>0.2</v>
      </c>
      <c r="BS35" s="7">
        <f>SUM(BP35:BR35)</f>
        <v>2</v>
      </c>
      <c r="BT35" s="1"/>
      <c r="BU35" s="27">
        <f>BW35/BW34</f>
        <v>0.5</v>
      </c>
      <c r="BV35" s="6" t="s">
        <v>22</v>
      </c>
      <c r="BW35" s="25">
        <v>2</v>
      </c>
      <c r="BX35" s="7">
        <f>ROUND(BW35*BX$8,2)</f>
        <v>1.6</v>
      </c>
      <c r="BY35" s="7">
        <f>ROUND(BW35*BY$8,2)</f>
        <v>0.2</v>
      </c>
      <c r="BZ35" s="7">
        <f>ROUND(BW35*BZ$8,2)</f>
        <v>0.2</v>
      </c>
      <c r="CA35" s="7">
        <f>SUM(BX35:BZ35)</f>
        <v>2</v>
      </c>
      <c r="CB35" s="21"/>
      <c r="CC35" s="27">
        <f>CE35/CE34</f>
        <v>0.5</v>
      </c>
      <c r="CD35" s="6" t="s">
        <v>22</v>
      </c>
      <c r="CE35" s="25">
        <v>2</v>
      </c>
      <c r="CF35" s="7">
        <f>ROUND(CE35*CF$8,2)</f>
        <v>1.6</v>
      </c>
      <c r="CG35" s="7">
        <f>ROUND(CE35*CG$8,2)</f>
        <v>0.2</v>
      </c>
      <c r="CH35" s="7">
        <f>ROUND(CE35*CH$8,2)</f>
        <v>0.2</v>
      </c>
      <c r="CI35" s="7">
        <f>SUM(CF35:CH35)</f>
        <v>2</v>
      </c>
      <c r="CJ35" s="21"/>
      <c r="CK35" s="27">
        <f>CM35/CM34</f>
        <v>0.5</v>
      </c>
      <c r="CL35" s="6" t="s">
        <v>22</v>
      </c>
      <c r="CM35" s="25">
        <v>2</v>
      </c>
      <c r="CN35" s="7">
        <f>ROUND(CM35*CN$8,2)</f>
        <v>1.6</v>
      </c>
      <c r="CO35" s="7">
        <f>ROUND(CM35*CO$8,2)</f>
        <v>0.2</v>
      </c>
      <c r="CP35" s="7">
        <f>ROUND(CM35*CP$8,2)</f>
        <v>0.2</v>
      </c>
      <c r="CQ35" s="7">
        <f>SUM(CN35:CP35)</f>
        <v>2</v>
      </c>
      <c r="CR35" s="1"/>
      <c r="CS35" s="27" t="e">
        <f>CU35/CU34</f>
        <v>#DIV/0!</v>
      </c>
      <c r="CT35" s="6" t="s">
        <v>22</v>
      </c>
      <c r="CU35" s="25">
        <v>-2.5</v>
      </c>
      <c r="CV35" s="7">
        <f>ROUND(CU35*CV$8,2)</f>
        <v>-2</v>
      </c>
      <c r="CW35" s="7">
        <f>ROUND(CU35*CW$8,2)</f>
        <v>-0.25</v>
      </c>
      <c r="CX35" s="7">
        <f>ROUND(CU35*CX$8,2)</f>
        <v>-0.25</v>
      </c>
      <c r="CY35" s="7">
        <f>SUM(CV35:CX35)</f>
        <v>-2.5</v>
      </c>
      <c r="CZ35" s="1"/>
      <c r="DA35" s="27">
        <f>DE35/DE34</f>
        <v>0.44791666666666669</v>
      </c>
      <c r="DB35" s="6" t="s">
        <v>22</v>
      </c>
      <c r="DC35" s="7">
        <f t="shared" si="4"/>
        <v>17.2</v>
      </c>
      <c r="DD35" s="7">
        <f t="shared" si="4"/>
        <v>2.15</v>
      </c>
      <c r="DE35" s="7">
        <f>DC35+DD35</f>
        <v>19.349999999999998</v>
      </c>
      <c r="DF35" s="7">
        <f>SUMIF($A$7:$CY$7,DF$7,$A35:$CY35)</f>
        <v>2.15</v>
      </c>
      <c r="DG35" s="7">
        <f>DF35+DE35</f>
        <v>21.499999999999996</v>
      </c>
      <c r="DH35" s="1"/>
    </row>
    <row r="36" spans="1:112" x14ac:dyDescent="0.2">
      <c r="A36" s="5"/>
      <c r="B36" s="6" t="s">
        <v>23</v>
      </c>
      <c r="C36" s="25">
        <v>3</v>
      </c>
      <c r="D36" s="7">
        <f>ROUND(C36*D$8,2)</f>
        <v>2.4</v>
      </c>
      <c r="E36" s="7">
        <f>ROUND(C36*E$8,2)</f>
        <v>0.3</v>
      </c>
      <c r="F36" s="7">
        <f>ROUND(C36*F$8,2)</f>
        <v>0.3</v>
      </c>
      <c r="G36" s="7">
        <f>SUM(D36:F36)</f>
        <v>2.9999999999999996</v>
      </c>
      <c r="H36" s="1"/>
      <c r="I36" s="5"/>
      <c r="J36" s="6" t="s">
        <v>23</v>
      </c>
      <c r="K36" s="25">
        <v>3</v>
      </c>
      <c r="L36" s="7">
        <f>ROUND(K36*L$8,2)</f>
        <v>2.4</v>
      </c>
      <c r="M36" s="7">
        <f>ROUND(K36*M$8,2)</f>
        <v>0.3</v>
      </c>
      <c r="N36" s="7">
        <f>ROUND(K36*N$8,2)</f>
        <v>0.3</v>
      </c>
      <c r="O36" s="7">
        <f>SUM(L36:N36)</f>
        <v>2.9999999999999996</v>
      </c>
      <c r="P36" s="7"/>
      <c r="Q36" s="5"/>
      <c r="R36" s="6" t="s">
        <v>23</v>
      </c>
      <c r="S36" s="25">
        <v>3</v>
      </c>
      <c r="T36" s="7">
        <f>ROUND(S36*T$8,2)</f>
        <v>2.4</v>
      </c>
      <c r="U36" s="7">
        <f>ROUND(S36*U$8,2)</f>
        <v>0.3</v>
      </c>
      <c r="V36" s="7">
        <f>ROUND(S36*V$8,2)</f>
        <v>0.3</v>
      </c>
      <c r="W36" s="7">
        <f>SUM(T36:V36)</f>
        <v>2.9999999999999996</v>
      </c>
      <c r="X36" s="1"/>
      <c r="Y36" s="5"/>
      <c r="Z36" s="6" t="s">
        <v>23</v>
      </c>
      <c r="AA36" s="25">
        <v>3</v>
      </c>
      <c r="AB36" s="7">
        <f>ROUND(AA36*AB$8,2)</f>
        <v>2.4</v>
      </c>
      <c r="AC36" s="7">
        <f>ROUND(AA36*AC$8,2)</f>
        <v>0.3</v>
      </c>
      <c r="AD36" s="7">
        <f>ROUND(AA36*AD$8,2)</f>
        <v>0.3</v>
      </c>
      <c r="AE36" s="7">
        <f>SUM(AB36:AD36)</f>
        <v>2.9999999999999996</v>
      </c>
      <c r="AF36" s="1"/>
      <c r="AG36" s="5"/>
      <c r="AH36" s="6" t="s">
        <v>23</v>
      </c>
      <c r="AI36" s="25">
        <v>3</v>
      </c>
      <c r="AJ36" s="7">
        <f>ROUND(AI36*AJ$8,2)</f>
        <v>2.4</v>
      </c>
      <c r="AK36" s="7">
        <f>ROUND(AI36*AK$8,2)</f>
        <v>0.3</v>
      </c>
      <c r="AL36" s="7">
        <f>ROUND(AI36*AL$8,2)</f>
        <v>0.3</v>
      </c>
      <c r="AM36" s="7">
        <f>SUM(AJ36:AL36)</f>
        <v>2.9999999999999996</v>
      </c>
      <c r="AN36" s="1"/>
      <c r="AO36" s="5"/>
      <c r="AP36" s="6" t="s">
        <v>23</v>
      </c>
      <c r="AQ36" s="25">
        <v>3</v>
      </c>
      <c r="AR36" s="7">
        <f>ROUND(AQ36*AR$8,2)</f>
        <v>2.4</v>
      </c>
      <c r="AS36" s="7">
        <f>ROUND(AQ36*AS$8,2)</f>
        <v>0.3</v>
      </c>
      <c r="AT36" s="7">
        <f>ROUND(AQ36*AT$8,2)</f>
        <v>0.3</v>
      </c>
      <c r="AU36" s="7">
        <f>SUM(AR36:AT36)</f>
        <v>2.9999999999999996</v>
      </c>
      <c r="AV36" s="1"/>
      <c r="AW36" s="5"/>
      <c r="AX36" s="6" t="s">
        <v>23</v>
      </c>
      <c r="AY36" s="25">
        <v>3</v>
      </c>
      <c r="AZ36" s="7">
        <f>ROUND(AY36*AZ$8,2)</f>
        <v>2.4</v>
      </c>
      <c r="BA36" s="7">
        <f>ROUND(AY36*BA$8,2)</f>
        <v>0.3</v>
      </c>
      <c r="BB36" s="7">
        <f>ROUND(AY36*BB$8,2)</f>
        <v>0.3</v>
      </c>
      <c r="BC36" s="7">
        <f>SUM(AZ36:BB36)</f>
        <v>2.9999999999999996</v>
      </c>
      <c r="BD36" s="1"/>
      <c r="BE36" s="5"/>
      <c r="BF36" s="6" t="s">
        <v>23</v>
      </c>
      <c r="BG36" s="25">
        <v>3</v>
      </c>
      <c r="BH36" s="7">
        <f>ROUND(BG36*BH$8,2)</f>
        <v>2.4</v>
      </c>
      <c r="BI36" s="7">
        <f>ROUND(BG36*BI$8,2)</f>
        <v>0.3</v>
      </c>
      <c r="BJ36" s="7">
        <f>ROUND(BG36*BJ$8,2)</f>
        <v>0.3</v>
      </c>
      <c r="BK36" s="7">
        <f>SUM(BH36:BJ36)</f>
        <v>2.9999999999999996</v>
      </c>
      <c r="BL36" s="1"/>
      <c r="BM36" s="5"/>
      <c r="BN36" s="6" t="s">
        <v>23</v>
      </c>
      <c r="BO36" s="25">
        <v>3</v>
      </c>
      <c r="BP36" s="7">
        <f>ROUND(BO36*BP$8,2)</f>
        <v>2.4</v>
      </c>
      <c r="BQ36" s="7">
        <f>ROUND(BO36*BQ$8,2)</f>
        <v>0.3</v>
      </c>
      <c r="BR36" s="7">
        <f>ROUND(BO36*BR$8,2)</f>
        <v>0.3</v>
      </c>
      <c r="BS36" s="7">
        <f>SUM(BP36:BR36)</f>
        <v>2.9999999999999996</v>
      </c>
      <c r="BT36" s="1"/>
      <c r="BU36" s="5"/>
      <c r="BV36" s="6" t="s">
        <v>23</v>
      </c>
      <c r="BW36" s="25">
        <v>3</v>
      </c>
      <c r="BX36" s="7">
        <f>ROUND(BW36*BX$8,2)</f>
        <v>2.4</v>
      </c>
      <c r="BY36" s="7">
        <f>ROUND(BW36*BY$8,2)</f>
        <v>0.3</v>
      </c>
      <c r="BZ36" s="7">
        <f>ROUND(BW36*BZ$8,2)</f>
        <v>0.3</v>
      </c>
      <c r="CA36" s="7">
        <f>SUM(BX36:BZ36)</f>
        <v>2.9999999999999996</v>
      </c>
      <c r="CB36" s="21"/>
      <c r="CC36" s="5"/>
      <c r="CD36" s="6" t="s">
        <v>23</v>
      </c>
      <c r="CE36" s="25">
        <v>3</v>
      </c>
      <c r="CF36" s="7">
        <f>ROUND(CE36*CF$8,2)</f>
        <v>2.4</v>
      </c>
      <c r="CG36" s="7">
        <f>ROUND(CE36*CG$8,2)</f>
        <v>0.3</v>
      </c>
      <c r="CH36" s="7">
        <f>ROUND(CE36*CH$8,2)</f>
        <v>0.3</v>
      </c>
      <c r="CI36" s="7">
        <f>SUM(CF36:CH36)</f>
        <v>2.9999999999999996</v>
      </c>
      <c r="CJ36" s="21"/>
      <c r="CK36" s="5"/>
      <c r="CL36" s="6" t="s">
        <v>23</v>
      </c>
      <c r="CM36" s="25">
        <v>3</v>
      </c>
      <c r="CN36" s="7">
        <f>ROUND(CM36*CN$8,2)</f>
        <v>2.4</v>
      </c>
      <c r="CO36" s="7">
        <f>ROUND(CM36*CO$8,2)</f>
        <v>0.3</v>
      </c>
      <c r="CP36" s="7">
        <f>ROUND(CM36*CP$8,2)</f>
        <v>0.3</v>
      </c>
      <c r="CQ36" s="7">
        <f>SUM(CN36:CP36)</f>
        <v>2.9999999999999996</v>
      </c>
      <c r="CR36" s="1"/>
      <c r="CS36" s="5"/>
      <c r="CT36" s="6" t="s">
        <v>23</v>
      </c>
      <c r="CU36" s="25"/>
      <c r="CV36" s="7">
        <f>ROUND(CU36*CV$8,2)</f>
        <v>0</v>
      </c>
      <c r="CW36" s="7">
        <f>ROUND(CU36*CW$8,2)</f>
        <v>0</v>
      </c>
      <c r="CX36" s="7">
        <f>ROUND(CU36*CX$8,2)</f>
        <v>0</v>
      </c>
      <c r="CY36" s="7">
        <f>SUM(CV36:CX36)</f>
        <v>0</v>
      </c>
      <c r="CZ36" s="1"/>
      <c r="DA36" s="28"/>
      <c r="DB36" s="6" t="s">
        <v>23</v>
      </c>
      <c r="DC36" s="7">
        <f t="shared" si="4"/>
        <v>28.799999999999994</v>
      </c>
      <c r="DD36" s="7">
        <f t="shared" si="4"/>
        <v>3.5999999999999992</v>
      </c>
      <c r="DE36" s="7">
        <f>DC36+DD36</f>
        <v>32.399999999999991</v>
      </c>
      <c r="DF36" s="7">
        <f>SUMIF($A$7:$CY$7,DF$7,$A36:$CY36)</f>
        <v>3.5999999999999992</v>
      </c>
      <c r="DG36" s="7">
        <f>DF36+DE36</f>
        <v>35.999999999999993</v>
      </c>
      <c r="DH36" s="1"/>
    </row>
    <row r="37" spans="1:112" x14ac:dyDescent="0.2">
      <c r="A37" s="27">
        <f>C37/(C34+C35)</f>
        <v>0.5</v>
      </c>
      <c r="B37" s="6" t="s">
        <v>24</v>
      </c>
      <c r="C37" s="25">
        <v>3</v>
      </c>
      <c r="D37" s="7">
        <f>ROUND(C37*D$8,2)</f>
        <v>2.4</v>
      </c>
      <c r="E37" s="7">
        <f>ROUND(C37*E$8,2)</f>
        <v>0.3</v>
      </c>
      <c r="F37" s="7">
        <f>ROUND(C37*F$8,2)</f>
        <v>0.3</v>
      </c>
      <c r="G37" s="7">
        <f>SUM(D37:F37)</f>
        <v>2.9999999999999996</v>
      </c>
      <c r="H37" s="1"/>
      <c r="I37" s="27">
        <f>K37/(K34+K35)</f>
        <v>0.5</v>
      </c>
      <c r="J37" s="6" t="s">
        <v>24</v>
      </c>
      <c r="K37" s="25">
        <v>3</v>
      </c>
      <c r="L37" s="7">
        <f>ROUND(K37*L$8,2)</f>
        <v>2.4</v>
      </c>
      <c r="M37" s="7">
        <f>ROUND(K37*M$8,2)</f>
        <v>0.3</v>
      </c>
      <c r="N37" s="7">
        <f>ROUND(K37*N$8,2)</f>
        <v>0.3</v>
      </c>
      <c r="O37" s="7">
        <f>SUM(L37:N37)</f>
        <v>2.9999999999999996</v>
      </c>
      <c r="P37" s="7"/>
      <c r="Q37" s="27">
        <f>S37/(S34+S35)</f>
        <v>0.5</v>
      </c>
      <c r="R37" s="6" t="s">
        <v>24</v>
      </c>
      <c r="S37" s="25">
        <v>3</v>
      </c>
      <c r="T37" s="7">
        <f>ROUND(S37*T$8,2)</f>
        <v>2.4</v>
      </c>
      <c r="U37" s="7">
        <f>ROUND(S37*U$8,2)</f>
        <v>0.3</v>
      </c>
      <c r="V37" s="7">
        <f>ROUND(S37*V$8,2)</f>
        <v>0.3</v>
      </c>
      <c r="W37" s="7">
        <f>SUM(T37:V37)</f>
        <v>2.9999999999999996</v>
      </c>
      <c r="X37" s="1"/>
      <c r="Y37" s="27">
        <f>AA37/(AA34+AA35)</f>
        <v>0.5</v>
      </c>
      <c r="Z37" s="6" t="s">
        <v>24</v>
      </c>
      <c r="AA37" s="25">
        <v>3</v>
      </c>
      <c r="AB37" s="7">
        <f>ROUND(AA37*AB$8,2)</f>
        <v>2.4</v>
      </c>
      <c r="AC37" s="7">
        <f>ROUND(AA37*AC$8,2)</f>
        <v>0.3</v>
      </c>
      <c r="AD37" s="7">
        <f>ROUND(AA37*AD$8,2)</f>
        <v>0.3</v>
      </c>
      <c r="AE37" s="7">
        <f>SUM(AB37:AD37)</f>
        <v>2.9999999999999996</v>
      </c>
      <c r="AF37" s="1"/>
      <c r="AG37" s="27">
        <f>AI37/(AI34+AI35)</f>
        <v>0.5</v>
      </c>
      <c r="AH37" s="6" t="s">
        <v>24</v>
      </c>
      <c r="AI37" s="25">
        <v>3</v>
      </c>
      <c r="AJ37" s="7">
        <f>ROUND(AI37*AJ$8,2)</f>
        <v>2.4</v>
      </c>
      <c r="AK37" s="7">
        <f>ROUND(AI37*AK$8,2)</f>
        <v>0.3</v>
      </c>
      <c r="AL37" s="7">
        <f>ROUND(AI37*AL$8,2)</f>
        <v>0.3</v>
      </c>
      <c r="AM37" s="7">
        <f>SUM(AJ37:AL37)</f>
        <v>2.9999999999999996</v>
      </c>
      <c r="AN37" s="1"/>
      <c r="AO37" s="27">
        <f>AQ37/(AQ34+AQ35)</f>
        <v>0.5</v>
      </c>
      <c r="AP37" s="6" t="s">
        <v>24</v>
      </c>
      <c r="AQ37" s="25">
        <v>3</v>
      </c>
      <c r="AR37" s="7">
        <f>ROUND(AQ37*AR$8,2)</f>
        <v>2.4</v>
      </c>
      <c r="AS37" s="7">
        <f>ROUND(AQ37*AS$8,2)</f>
        <v>0.3</v>
      </c>
      <c r="AT37" s="7">
        <f>ROUND(AQ37*AT$8,2)</f>
        <v>0.3</v>
      </c>
      <c r="AU37" s="7">
        <f>SUM(AR37:AT37)</f>
        <v>2.9999999999999996</v>
      </c>
      <c r="AV37" s="1"/>
      <c r="AW37" s="27">
        <f>AY37/(AY34+AY35)</f>
        <v>0.5</v>
      </c>
      <c r="AX37" s="6" t="s">
        <v>24</v>
      </c>
      <c r="AY37" s="25">
        <v>3</v>
      </c>
      <c r="AZ37" s="7">
        <f>ROUND(AY37*AZ$8,2)</f>
        <v>2.4</v>
      </c>
      <c r="BA37" s="7">
        <f>ROUND(AY37*BA$8,2)</f>
        <v>0.3</v>
      </c>
      <c r="BB37" s="7">
        <f>ROUND(AY37*BB$8,2)</f>
        <v>0.3</v>
      </c>
      <c r="BC37" s="7">
        <f>SUM(AZ37:BB37)</f>
        <v>2.9999999999999996</v>
      </c>
      <c r="BD37" s="1"/>
      <c r="BE37" s="27">
        <f>BG37/(BG34+BG35)</f>
        <v>0.5</v>
      </c>
      <c r="BF37" s="6" t="s">
        <v>24</v>
      </c>
      <c r="BG37" s="25">
        <v>3</v>
      </c>
      <c r="BH37" s="7">
        <f>ROUND(BG37*BH$8,2)</f>
        <v>2.4</v>
      </c>
      <c r="BI37" s="7">
        <f>ROUND(BG37*BI$8,2)</f>
        <v>0.3</v>
      </c>
      <c r="BJ37" s="7">
        <f>ROUND(BG37*BJ$8,2)</f>
        <v>0.3</v>
      </c>
      <c r="BK37" s="7">
        <f>SUM(BH37:BJ37)</f>
        <v>2.9999999999999996</v>
      </c>
      <c r="BL37" s="1"/>
      <c r="BM37" s="27">
        <f>BO37/(BO34+BO35)</f>
        <v>0.5</v>
      </c>
      <c r="BN37" s="6" t="s">
        <v>24</v>
      </c>
      <c r="BO37" s="25">
        <v>3</v>
      </c>
      <c r="BP37" s="7">
        <f>ROUND(BO37*BP$8,2)</f>
        <v>2.4</v>
      </c>
      <c r="BQ37" s="7">
        <f>ROUND(BO37*BQ$8,2)</f>
        <v>0.3</v>
      </c>
      <c r="BR37" s="7">
        <f>ROUND(BO37*BR$8,2)</f>
        <v>0.3</v>
      </c>
      <c r="BS37" s="7">
        <f>SUM(BP37:BR37)</f>
        <v>2.9999999999999996</v>
      </c>
      <c r="BT37" s="1"/>
      <c r="BU37" s="27">
        <f>BW37/(BW34+BW35)</f>
        <v>0.5</v>
      </c>
      <c r="BV37" s="6" t="s">
        <v>24</v>
      </c>
      <c r="BW37" s="25">
        <v>3</v>
      </c>
      <c r="BX37" s="7">
        <f>ROUND(BW37*BX$8,2)</f>
        <v>2.4</v>
      </c>
      <c r="BY37" s="7">
        <f>ROUND(BW37*BY$8,2)</f>
        <v>0.3</v>
      </c>
      <c r="BZ37" s="7">
        <f>ROUND(BW37*BZ$8,2)</f>
        <v>0.3</v>
      </c>
      <c r="CA37" s="7">
        <f>SUM(BX37:BZ37)</f>
        <v>2.9999999999999996</v>
      </c>
      <c r="CB37" s="21"/>
      <c r="CC37" s="27">
        <f>CE37/(CE34+CE35)</f>
        <v>0.5</v>
      </c>
      <c r="CD37" s="6" t="s">
        <v>24</v>
      </c>
      <c r="CE37" s="25">
        <v>3</v>
      </c>
      <c r="CF37" s="7">
        <f>ROUND(CE37*CF$8,2)</f>
        <v>2.4</v>
      </c>
      <c r="CG37" s="7">
        <f>ROUND(CE37*CG$8,2)</f>
        <v>0.3</v>
      </c>
      <c r="CH37" s="7">
        <f>ROUND(CE37*CH$8,2)</f>
        <v>0.3</v>
      </c>
      <c r="CI37" s="7">
        <f>SUM(CF37:CH37)</f>
        <v>2.9999999999999996</v>
      </c>
      <c r="CJ37" s="21"/>
      <c r="CK37" s="27">
        <f>CM37/(CM34+CM35)</f>
        <v>0.5</v>
      </c>
      <c r="CL37" s="6" t="s">
        <v>24</v>
      </c>
      <c r="CM37" s="25">
        <v>3</v>
      </c>
      <c r="CN37" s="7">
        <f>ROUND(CM37*CN$8,2)</f>
        <v>2.4</v>
      </c>
      <c r="CO37" s="7">
        <f>ROUND(CM37*CO$8,2)</f>
        <v>0.3</v>
      </c>
      <c r="CP37" s="7">
        <f>ROUND(CM37*CP$8,2)</f>
        <v>0.3</v>
      </c>
      <c r="CQ37" s="7">
        <f>SUM(CN37:CP37)</f>
        <v>2.9999999999999996</v>
      </c>
      <c r="CR37" s="1"/>
      <c r="CS37" s="27">
        <f>CU37/(CU34+CU35)</f>
        <v>-1.2</v>
      </c>
      <c r="CT37" s="6" t="s">
        <v>24</v>
      </c>
      <c r="CU37" s="25">
        <v>3</v>
      </c>
      <c r="CV37" s="7">
        <f>ROUND(CU37*CV$8,2)</f>
        <v>2.4</v>
      </c>
      <c r="CW37" s="7">
        <f>ROUND(CU37*CW$8,2)</f>
        <v>0.3</v>
      </c>
      <c r="CX37" s="7">
        <f>ROUND(CU37*CX$8,2)</f>
        <v>0.3</v>
      </c>
      <c r="CY37" s="7">
        <f>SUM(CV37:CX37)</f>
        <v>2.9999999999999996</v>
      </c>
      <c r="CZ37" s="1"/>
      <c r="DA37" s="27">
        <f>DC37/(DC34+DC35)</f>
        <v>0.5611510791366906</v>
      </c>
      <c r="DB37" s="6" t="s">
        <v>24</v>
      </c>
      <c r="DC37" s="7">
        <f t="shared" si="4"/>
        <v>31.199999999999992</v>
      </c>
      <c r="DD37" s="7">
        <f t="shared" si="4"/>
        <v>3.899999999999999</v>
      </c>
      <c r="DE37" s="7">
        <f>DC37+DD37</f>
        <v>35.099999999999994</v>
      </c>
      <c r="DF37" s="7">
        <f>SUMIF($A$7:$CY$7,DF$7,$A37:$CY37)</f>
        <v>3.899999999999999</v>
      </c>
      <c r="DG37" s="7">
        <f>DF37+DE37</f>
        <v>38.999999999999993</v>
      </c>
      <c r="DH37" s="1"/>
    </row>
    <row r="38" spans="1:112" ht="13.5" thickBot="1" x14ac:dyDescent="0.25">
      <c r="A38" s="29"/>
      <c r="B38" s="30" t="s">
        <v>14</v>
      </c>
      <c r="C38" s="31">
        <f>SUM(C34:C37)</f>
        <v>12</v>
      </c>
      <c r="D38" s="31">
        <f>SUM(D34:D37)</f>
        <v>9.6000000000000014</v>
      </c>
      <c r="E38" s="31">
        <f>SUM(E34:E37)</f>
        <v>1.2000000000000002</v>
      </c>
      <c r="F38" s="31">
        <f>SUM(F34:F37)</f>
        <v>1.2000000000000002</v>
      </c>
      <c r="G38" s="31">
        <f>SUM(G34:G37)</f>
        <v>12</v>
      </c>
      <c r="H38" s="1"/>
      <c r="I38" s="29"/>
      <c r="J38" s="30" t="s">
        <v>14</v>
      </c>
      <c r="K38" s="31">
        <f>SUM(K34:K37)</f>
        <v>12</v>
      </c>
      <c r="L38" s="31">
        <f>SUM(L34:L37)</f>
        <v>9.6000000000000014</v>
      </c>
      <c r="M38" s="31">
        <f>SUM(M34:M37)</f>
        <v>1.2000000000000002</v>
      </c>
      <c r="N38" s="31">
        <f>SUM(N34:N37)</f>
        <v>1.2000000000000002</v>
      </c>
      <c r="O38" s="31">
        <f>SUM(O34:O37)</f>
        <v>12</v>
      </c>
      <c r="P38" s="21"/>
      <c r="Q38" s="29"/>
      <c r="R38" s="30" t="s">
        <v>14</v>
      </c>
      <c r="S38" s="31">
        <f>SUM(S34:S37)</f>
        <v>12</v>
      </c>
      <c r="T38" s="31">
        <f>SUM(T34:T37)</f>
        <v>9.6000000000000014</v>
      </c>
      <c r="U38" s="31">
        <f>SUM(U34:U37)</f>
        <v>1.2000000000000002</v>
      </c>
      <c r="V38" s="31">
        <f>SUM(V34:V37)</f>
        <v>1.2000000000000002</v>
      </c>
      <c r="W38" s="31">
        <f>SUM(W34:W37)</f>
        <v>12</v>
      </c>
      <c r="X38" s="1"/>
      <c r="Y38" s="29"/>
      <c r="Z38" s="30" t="s">
        <v>14</v>
      </c>
      <c r="AA38" s="31">
        <f>SUM(AA34:AA37)</f>
        <v>12</v>
      </c>
      <c r="AB38" s="31">
        <f>SUM(AB34:AB37)</f>
        <v>9.6000000000000014</v>
      </c>
      <c r="AC38" s="31">
        <f>SUM(AC34:AC37)</f>
        <v>1.2000000000000002</v>
      </c>
      <c r="AD38" s="31">
        <f>SUM(AD34:AD37)</f>
        <v>1.2000000000000002</v>
      </c>
      <c r="AE38" s="31">
        <f>SUM(AE34:AE37)</f>
        <v>12</v>
      </c>
      <c r="AF38" s="1"/>
      <c r="AG38" s="29"/>
      <c r="AH38" s="30" t="s">
        <v>14</v>
      </c>
      <c r="AI38" s="31">
        <f>SUM(AI34:AI37)</f>
        <v>12</v>
      </c>
      <c r="AJ38" s="31">
        <f>SUM(AJ34:AJ37)</f>
        <v>9.6000000000000014</v>
      </c>
      <c r="AK38" s="31">
        <f>SUM(AK34:AK37)</f>
        <v>1.2000000000000002</v>
      </c>
      <c r="AL38" s="31">
        <f>SUM(AL34:AL37)</f>
        <v>1.2000000000000002</v>
      </c>
      <c r="AM38" s="31">
        <f>SUM(AM34:AM37)</f>
        <v>12</v>
      </c>
      <c r="AN38" s="1"/>
      <c r="AO38" s="29"/>
      <c r="AP38" s="30" t="s">
        <v>14</v>
      </c>
      <c r="AQ38" s="31">
        <f>SUM(AQ34:AQ37)</f>
        <v>12</v>
      </c>
      <c r="AR38" s="31">
        <f>SUM(AR34:AR37)</f>
        <v>9.6000000000000014</v>
      </c>
      <c r="AS38" s="31">
        <f>SUM(AS34:AS37)</f>
        <v>1.2000000000000002</v>
      </c>
      <c r="AT38" s="31">
        <f>SUM(AT34:AT37)</f>
        <v>1.2000000000000002</v>
      </c>
      <c r="AU38" s="31">
        <f>SUM(AU34:AU37)</f>
        <v>12</v>
      </c>
      <c r="AV38" s="1"/>
      <c r="AW38" s="29"/>
      <c r="AX38" s="30" t="s">
        <v>14</v>
      </c>
      <c r="AY38" s="31">
        <f>SUM(AY34:AY37)</f>
        <v>12</v>
      </c>
      <c r="AZ38" s="31">
        <f>SUM(AZ34:AZ37)</f>
        <v>9.6000000000000014</v>
      </c>
      <c r="BA38" s="31">
        <f>SUM(BA34:BA37)</f>
        <v>1.2000000000000002</v>
      </c>
      <c r="BB38" s="31">
        <f>SUM(BB34:BB37)</f>
        <v>1.2000000000000002</v>
      </c>
      <c r="BC38" s="31">
        <f>SUM(BC34:BC37)</f>
        <v>12</v>
      </c>
      <c r="BD38" s="1"/>
      <c r="BE38" s="29"/>
      <c r="BF38" s="30" t="s">
        <v>14</v>
      </c>
      <c r="BG38" s="31">
        <f>SUM(BG34:BG37)</f>
        <v>12</v>
      </c>
      <c r="BH38" s="31">
        <f>SUM(BH34:BH37)</f>
        <v>9.6000000000000014</v>
      </c>
      <c r="BI38" s="31">
        <f>SUM(BI34:BI37)</f>
        <v>1.2000000000000002</v>
      </c>
      <c r="BJ38" s="31">
        <f>SUM(BJ34:BJ37)</f>
        <v>1.2000000000000002</v>
      </c>
      <c r="BK38" s="31">
        <f>SUM(BK34:BK37)</f>
        <v>12</v>
      </c>
      <c r="BL38" s="1"/>
      <c r="BM38" s="29"/>
      <c r="BN38" s="30" t="s">
        <v>14</v>
      </c>
      <c r="BO38" s="31">
        <f>SUM(BO34:BO37)</f>
        <v>12</v>
      </c>
      <c r="BP38" s="31">
        <f>SUM(BP34:BP37)</f>
        <v>9.6000000000000014</v>
      </c>
      <c r="BQ38" s="31">
        <f>SUM(BQ34:BQ37)</f>
        <v>1.2000000000000002</v>
      </c>
      <c r="BR38" s="31">
        <f>SUM(BR34:BR37)</f>
        <v>1.2000000000000002</v>
      </c>
      <c r="BS38" s="31">
        <f>SUM(BS34:BS37)</f>
        <v>12</v>
      </c>
      <c r="BT38" s="1"/>
      <c r="BU38" s="29"/>
      <c r="BV38" s="30" t="s">
        <v>14</v>
      </c>
      <c r="BW38" s="31">
        <f>SUM(BW34:BW37)</f>
        <v>12</v>
      </c>
      <c r="BX38" s="31">
        <f>SUM(BX34:BX37)</f>
        <v>9.6000000000000014</v>
      </c>
      <c r="BY38" s="31">
        <f>SUM(BY34:BY37)</f>
        <v>1.2000000000000002</v>
      </c>
      <c r="BZ38" s="31">
        <f>SUM(BZ34:BZ37)</f>
        <v>1.2000000000000002</v>
      </c>
      <c r="CA38" s="31">
        <f>SUM(CA34:CA37)</f>
        <v>12</v>
      </c>
      <c r="CB38" s="21"/>
      <c r="CC38" s="29"/>
      <c r="CD38" s="30" t="s">
        <v>14</v>
      </c>
      <c r="CE38" s="31">
        <f>SUM(CE34:CE37)</f>
        <v>12</v>
      </c>
      <c r="CF38" s="31">
        <f>SUM(CF34:CF37)</f>
        <v>9.6000000000000014</v>
      </c>
      <c r="CG38" s="31">
        <f>SUM(CG34:CG37)</f>
        <v>1.2000000000000002</v>
      </c>
      <c r="CH38" s="31">
        <f>SUM(CH34:CH37)</f>
        <v>1.2000000000000002</v>
      </c>
      <c r="CI38" s="31">
        <f>SUM(CI34:CI37)</f>
        <v>12</v>
      </c>
      <c r="CJ38" s="21"/>
      <c r="CK38" s="29"/>
      <c r="CL38" s="30" t="s">
        <v>14</v>
      </c>
      <c r="CM38" s="31">
        <f>SUM(CM34:CM37)</f>
        <v>12</v>
      </c>
      <c r="CN38" s="31">
        <f>SUM(CN34:CN37)</f>
        <v>9.6000000000000014</v>
      </c>
      <c r="CO38" s="31">
        <f>SUM(CO34:CO37)</f>
        <v>1.2000000000000002</v>
      </c>
      <c r="CP38" s="31">
        <f>SUM(CP34:CP37)</f>
        <v>1.2000000000000002</v>
      </c>
      <c r="CQ38" s="31">
        <f>SUM(CQ34:CQ37)</f>
        <v>12</v>
      </c>
      <c r="CR38" s="1"/>
      <c r="CS38" s="29"/>
      <c r="CT38" s="30" t="s">
        <v>14</v>
      </c>
      <c r="CU38" s="31">
        <f>SUM(CU34:CU37)</f>
        <v>0.5</v>
      </c>
      <c r="CV38" s="31">
        <f>SUM(CV34:CV37)</f>
        <v>0.39999999999999991</v>
      </c>
      <c r="CW38" s="31">
        <f>SUM(CW34:CW37)</f>
        <v>4.9999999999999989E-2</v>
      </c>
      <c r="CX38" s="31">
        <f>SUM(CX34:CX37)</f>
        <v>4.9999999999999989E-2</v>
      </c>
      <c r="CY38" s="31">
        <f>SUM(CY34:CY37)</f>
        <v>0.49999999999999956</v>
      </c>
      <c r="CZ38" s="1"/>
      <c r="DA38" s="29"/>
      <c r="DB38" s="30" t="s">
        <v>14</v>
      </c>
      <c r="DC38" s="31">
        <f>SUM(DC34:DC37)</f>
        <v>115.59999999999998</v>
      </c>
      <c r="DD38" s="31">
        <f>SUM(DD34:DD37)</f>
        <v>14.449999999999998</v>
      </c>
      <c r="DE38" s="31">
        <f>SUM(DE34:DE37)</f>
        <v>130.04999999999998</v>
      </c>
      <c r="DF38" s="31">
        <f>SUM(DF34:DF37)</f>
        <v>14.449999999999998</v>
      </c>
      <c r="DG38" s="31">
        <f>SUM(DG34:DG37)</f>
        <v>144.49999999999997</v>
      </c>
      <c r="DH38" s="1"/>
    </row>
    <row r="39" spans="1:112" s="59" customFormat="1" ht="13.5" thickTop="1" x14ac:dyDescent="0.2">
      <c r="A39" s="55" t="str">
        <f>A3</f>
        <v>Invoice # 1</v>
      </c>
      <c r="B39" s="56"/>
      <c r="C39" s="57"/>
      <c r="D39" s="57"/>
      <c r="E39" s="57"/>
      <c r="F39" s="57"/>
      <c r="G39" s="57"/>
      <c r="H39" s="58"/>
      <c r="I39" s="55" t="str">
        <f>I3</f>
        <v>Invoice # 2</v>
      </c>
      <c r="J39" s="56"/>
      <c r="K39" s="57"/>
      <c r="L39" s="57"/>
      <c r="M39" s="57"/>
      <c r="N39" s="57"/>
      <c r="O39" s="57"/>
      <c r="P39" s="57"/>
      <c r="Q39" s="55" t="str">
        <f>Q3</f>
        <v>Invoice # 3</v>
      </c>
      <c r="R39" s="56"/>
      <c r="S39" s="57"/>
      <c r="T39" s="57"/>
      <c r="U39" s="57"/>
      <c r="V39" s="57"/>
      <c r="W39" s="57"/>
      <c r="X39" s="58"/>
      <c r="Y39" s="55" t="str">
        <f>Y3</f>
        <v>Invoice # 4</v>
      </c>
      <c r="Z39" s="56"/>
      <c r="AA39" s="57"/>
      <c r="AB39" s="57"/>
      <c r="AC39" s="57"/>
      <c r="AD39" s="57"/>
      <c r="AE39" s="57"/>
      <c r="AF39" s="58"/>
      <c r="AG39" s="55" t="str">
        <f>AG3</f>
        <v>Invoice # 5</v>
      </c>
      <c r="AH39" s="56"/>
      <c r="AI39" s="57"/>
      <c r="AJ39" s="57"/>
      <c r="AK39" s="57"/>
      <c r="AL39" s="57"/>
      <c r="AM39" s="57"/>
      <c r="AN39" s="58"/>
      <c r="AO39" s="55" t="str">
        <f>AO3</f>
        <v>Invoice # 6</v>
      </c>
      <c r="AP39" s="56"/>
      <c r="AQ39" s="57"/>
      <c r="AR39" s="57"/>
      <c r="AS39" s="57"/>
      <c r="AT39" s="57"/>
      <c r="AU39" s="57"/>
      <c r="AV39" s="58"/>
      <c r="AW39" s="55" t="str">
        <f>AW3</f>
        <v>Invoice # 7</v>
      </c>
      <c r="AX39" s="56"/>
      <c r="AY39" s="57"/>
      <c r="AZ39" s="57"/>
      <c r="BA39" s="57"/>
      <c r="BB39" s="57"/>
      <c r="BC39" s="57"/>
      <c r="BD39" s="58"/>
      <c r="BE39" s="55" t="str">
        <f>BE3</f>
        <v>Invoice # 8</v>
      </c>
      <c r="BF39" s="56"/>
      <c r="BG39" s="57"/>
      <c r="BH39" s="57"/>
      <c r="BI39" s="57"/>
      <c r="BJ39" s="57"/>
      <c r="BK39" s="57"/>
      <c r="BL39" s="58"/>
      <c r="BM39" s="55" t="str">
        <f>BM3</f>
        <v>Invoice # 9</v>
      </c>
      <c r="BN39" s="56"/>
      <c r="BO39" s="57"/>
      <c r="BP39" s="57"/>
      <c r="BQ39" s="57"/>
      <c r="BR39" s="57"/>
      <c r="BS39" s="57"/>
      <c r="BT39" s="58"/>
      <c r="BU39" s="55" t="str">
        <f>BU3</f>
        <v>Invoice # 10</v>
      </c>
      <c r="BV39" s="56"/>
      <c r="BW39" s="57"/>
      <c r="BX39" s="57"/>
      <c r="BY39" s="57"/>
      <c r="BZ39" s="57"/>
      <c r="CA39" s="57"/>
      <c r="CB39" s="57"/>
      <c r="CC39" s="55" t="str">
        <f>CC3</f>
        <v>Invoice # 11</v>
      </c>
      <c r="CD39" s="56"/>
      <c r="CE39" s="57"/>
      <c r="CF39" s="57"/>
      <c r="CG39" s="57"/>
      <c r="CH39" s="57"/>
      <c r="CI39" s="57"/>
      <c r="CJ39" s="57"/>
      <c r="CK39" s="55" t="str">
        <f>CK3</f>
        <v>Invoice # 12</v>
      </c>
      <c r="CL39" s="56"/>
      <c r="CM39" s="57"/>
      <c r="CN39" s="57"/>
      <c r="CO39" s="57"/>
      <c r="CP39" s="57"/>
      <c r="CQ39" s="57"/>
      <c r="CR39" s="58"/>
      <c r="CS39" s="55" t="str">
        <f>CS3</f>
        <v>Invoice # 13</v>
      </c>
      <c r="CT39" s="56"/>
      <c r="CU39" s="57"/>
      <c r="CV39" s="57"/>
      <c r="CW39" s="57"/>
      <c r="CX39" s="57"/>
      <c r="CY39" s="57"/>
      <c r="CZ39" s="58"/>
      <c r="DA39" s="55" t="s">
        <v>63</v>
      </c>
      <c r="DB39" s="56"/>
      <c r="DC39" s="57"/>
      <c r="DD39" s="57"/>
      <c r="DE39" s="57"/>
      <c r="DF39" s="57"/>
      <c r="DG39" s="57"/>
      <c r="DH39" s="58"/>
    </row>
    <row r="40" spans="1:112" x14ac:dyDescent="0.2">
      <c r="A40" s="33" t="s">
        <v>28</v>
      </c>
      <c r="B40" s="24" t="s">
        <v>21</v>
      </c>
      <c r="C40" s="7">
        <f>SUMIF(($B$10:$B$38),"Direct Labor",(C$10:C$38))</f>
        <v>20</v>
      </c>
      <c r="D40" s="7">
        <f>SUMIF(($B$10:$B$38),"Direct Labor",(D$10:D$38))</f>
        <v>16</v>
      </c>
      <c r="E40" s="7">
        <f>SUMIF(($B$10:$B$38),"Direct Labor",(E$10:E$38))</f>
        <v>2</v>
      </c>
      <c r="F40" s="7">
        <f>SUMIF(($B$10:$B$38),"Direct Labor",(F$10:F$38))</f>
        <v>2</v>
      </c>
      <c r="G40" s="7">
        <f>SUM(D40:F40)</f>
        <v>20</v>
      </c>
      <c r="H40" s="1"/>
      <c r="I40" s="33" t="s">
        <v>28</v>
      </c>
      <c r="J40" s="24" t="s">
        <v>21</v>
      </c>
      <c r="K40" s="7">
        <f>SUMIF(($B$10:$B$38),"Direct Labor",(K$10:K$38))</f>
        <v>20</v>
      </c>
      <c r="L40" s="7">
        <f>SUMIF(($B$10:$B$38),"Direct Labor",(L$10:L$38))</f>
        <v>16</v>
      </c>
      <c r="M40" s="7">
        <f>SUMIF(($B$10:$B$38),"Direct Labor",(M$10:M$38))</f>
        <v>2</v>
      </c>
      <c r="N40" s="7">
        <f>SUMIF(($B$10:$B$38),"Direct Labor",(N$10:N$38))</f>
        <v>2</v>
      </c>
      <c r="O40" s="7">
        <f>SUM(L40:N40)</f>
        <v>20</v>
      </c>
      <c r="P40" s="7"/>
      <c r="Q40" s="33" t="s">
        <v>28</v>
      </c>
      <c r="R40" s="24" t="s">
        <v>21</v>
      </c>
      <c r="S40" s="7">
        <f>SUMIF(($B$10:$B$38),"Direct Labor",(S$10:S$38))</f>
        <v>20</v>
      </c>
      <c r="T40" s="7">
        <f>SUMIF(($B$10:$B$38),"Direct Labor",(T$10:T$38))</f>
        <v>16</v>
      </c>
      <c r="U40" s="7">
        <f>SUMIF(($B$10:$B$38),"Direct Labor",(U$10:U$38))</f>
        <v>2</v>
      </c>
      <c r="V40" s="7">
        <f>SUMIF(($B$10:$B$38),"Direct Labor",(V$10:V$38))</f>
        <v>2</v>
      </c>
      <c r="W40" s="7">
        <f>SUM(T40:V40)</f>
        <v>20</v>
      </c>
      <c r="X40" s="1"/>
      <c r="Y40" s="33" t="s">
        <v>28</v>
      </c>
      <c r="Z40" s="24" t="s">
        <v>21</v>
      </c>
      <c r="AA40" s="7">
        <f>SUMIF(($B$10:$B$38),"Direct Labor",(AA$10:AA$38))</f>
        <v>20</v>
      </c>
      <c r="AB40" s="7">
        <f>SUMIF(($B$10:$B$38),"Direct Labor",(AB$10:AB$38))</f>
        <v>16</v>
      </c>
      <c r="AC40" s="7">
        <f>SUMIF(($B$10:$B$38),"Direct Labor",(AC$10:AC$38))</f>
        <v>2</v>
      </c>
      <c r="AD40" s="7">
        <f>SUMIF(($B$10:$B$38),"Direct Labor",(AD$10:AD$38))</f>
        <v>2</v>
      </c>
      <c r="AE40" s="7">
        <f>SUM(AB40:AD40)</f>
        <v>20</v>
      </c>
      <c r="AF40" s="1"/>
      <c r="AG40" s="33" t="s">
        <v>28</v>
      </c>
      <c r="AH40" s="24" t="s">
        <v>21</v>
      </c>
      <c r="AI40" s="7">
        <f>SUMIF(($B$10:$B$38),"Direct Labor",(AI$10:AI$38))</f>
        <v>20</v>
      </c>
      <c r="AJ40" s="7">
        <f>SUMIF(($B$10:$B$38),"Direct Labor",(AJ$10:AJ$38))</f>
        <v>16</v>
      </c>
      <c r="AK40" s="7">
        <f>SUMIF(($B$10:$B$38),"Direct Labor",(AK$10:AK$38))</f>
        <v>2</v>
      </c>
      <c r="AL40" s="7">
        <f>SUMIF(($B$10:$B$38),"Direct Labor",(AL$10:AL$38))</f>
        <v>2</v>
      </c>
      <c r="AM40" s="7">
        <f>SUM(AJ40:AL40)</f>
        <v>20</v>
      </c>
      <c r="AN40" s="1"/>
      <c r="AO40" s="33" t="s">
        <v>28</v>
      </c>
      <c r="AP40" s="24" t="s">
        <v>21</v>
      </c>
      <c r="AQ40" s="7">
        <f>SUMIF(($B$10:$B$38),"Direct Labor",(AQ$10:AQ$38))</f>
        <v>20</v>
      </c>
      <c r="AR40" s="7">
        <f>SUMIF(($B$10:$B$38),"Direct Labor",(AR$10:AR$38))</f>
        <v>16</v>
      </c>
      <c r="AS40" s="7">
        <f>SUMIF(($B$10:$B$38),"Direct Labor",(AS$10:AS$38))</f>
        <v>2</v>
      </c>
      <c r="AT40" s="7">
        <f>SUMIF(($B$10:$B$38),"Direct Labor",(AT$10:AT$38))</f>
        <v>2</v>
      </c>
      <c r="AU40" s="7">
        <f>SUM(AR40:AT40)</f>
        <v>20</v>
      </c>
      <c r="AV40" s="1"/>
      <c r="AW40" s="33" t="s">
        <v>28</v>
      </c>
      <c r="AX40" s="24" t="s">
        <v>21</v>
      </c>
      <c r="AY40" s="7">
        <f>SUMIF(($B$10:$B$38),"Direct Labor",(AY$10:AY$38))</f>
        <v>20</v>
      </c>
      <c r="AZ40" s="7">
        <f>SUMIF(($B$10:$B$38),"Direct Labor",(AZ$10:AZ$38))</f>
        <v>16</v>
      </c>
      <c r="BA40" s="7">
        <f>SUMIF(($B$10:$B$38),"Direct Labor",(BA$10:BA$38))</f>
        <v>2</v>
      </c>
      <c r="BB40" s="7">
        <f>SUMIF(($B$10:$B$38),"Direct Labor",(BB$10:BB$38))</f>
        <v>2</v>
      </c>
      <c r="BC40" s="7">
        <f>SUM(AZ40:BB40)</f>
        <v>20</v>
      </c>
      <c r="BD40" s="1"/>
      <c r="BE40" s="33" t="s">
        <v>28</v>
      </c>
      <c r="BF40" s="24" t="s">
        <v>21</v>
      </c>
      <c r="BG40" s="7">
        <f>SUMIF(($B$10:$B$38),"Direct Labor",(BG$10:BG$38))</f>
        <v>20</v>
      </c>
      <c r="BH40" s="7">
        <f>SUMIF(($B$10:$B$38),"Direct Labor",(BH$10:BH$38))</f>
        <v>16</v>
      </c>
      <c r="BI40" s="7">
        <f>SUMIF(($B$10:$B$38),"Direct Labor",(BI$10:BI$38))</f>
        <v>2</v>
      </c>
      <c r="BJ40" s="7">
        <f>SUMIF(($B$10:$B$38),"Direct Labor",(BJ$10:BJ$38))</f>
        <v>2</v>
      </c>
      <c r="BK40" s="7">
        <f>SUM(BH40:BJ40)</f>
        <v>20</v>
      </c>
      <c r="BL40" s="1"/>
      <c r="BM40" s="33" t="s">
        <v>28</v>
      </c>
      <c r="BN40" s="24" t="s">
        <v>21</v>
      </c>
      <c r="BO40" s="7">
        <f>SUMIF(($B$10:$B$38),"Direct Labor",(BO$10:BO$38))</f>
        <v>20</v>
      </c>
      <c r="BP40" s="7">
        <f>SUMIF(($B$10:$B$38),"Direct Labor",(BP$10:BP$38))</f>
        <v>16</v>
      </c>
      <c r="BQ40" s="7">
        <f>SUMIF(($B$10:$B$38),"Direct Labor",(BQ$10:BQ$38))</f>
        <v>2</v>
      </c>
      <c r="BR40" s="7">
        <f>SUMIF(($B$10:$B$38),"Direct Labor",(BR$10:BR$38))</f>
        <v>2</v>
      </c>
      <c r="BS40" s="7">
        <f>SUM(BP40:BR40)</f>
        <v>20</v>
      </c>
      <c r="BT40" s="1"/>
      <c r="BU40" s="33" t="s">
        <v>28</v>
      </c>
      <c r="BV40" s="24" t="s">
        <v>21</v>
      </c>
      <c r="BW40" s="7">
        <f>SUMIF(($B$10:$B$38),"Direct Labor",(BW$10:BW$38))</f>
        <v>20</v>
      </c>
      <c r="BX40" s="7">
        <f>SUMIF(($B$10:$B$38),"Direct Labor",(BX$10:BX$38))</f>
        <v>16</v>
      </c>
      <c r="BY40" s="7">
        <f>SUMIF(($B$10:$B$38),"Direct Labor",(BY$10:BY$38))</f>
        <v>2</v>
      </c>
      <c r="BZ40" s="7">
        <f>SUMIF(($B$10:$B$38),"Direct Labor",(BZ$10:BZ$38))</f>
        <v>2</v>
      </c>
      <c r="CA40" s="7">
        <f>SUM(BX40:BZ40)</f>
        <v>20</v>
      </c>
      <c r="CB40" s="7"/>
      <c r="CC40" s="33" t="s">
        <v>28</v>
      </c>
      <c r="CD40" s="24" t="s">
        <v>21</v>
      </c>
      <c r="CE40" s="7">
        <f>SUMIF(($B$10:$B$38),"Direct Labor",(CE$10:CE$38))</f>
        <v>20</v>
      </c>
      <c r="CF40" s="7">
        <f>SUMIF(($B$10:$B$38),"Direct Labor",(CF$10:CF$38))</f>
        <v>16</v>
      </c>
      <c r="CG40" s="7">
        <f>SUMIF(($B$10:$B$38),"Direct Labor",(CG$10:CG$38))</f>
        <v>2</v>
      </c>
      <c r="CH40" s="7">
        <f>SUMIF(($B$10:$B$38),"Direct Labor",(CH$10:CH$38))</f>
        <v>2</v>
      </c>
      <c r="CI40" s="7">
        <f>SUM(CF40:CH40)</f>
        <v>20</v>
      </c>
      <c r="CJ40" s="7"/>
      <c r="CK40" s="33" t="s">
        <v>28</v>
      </c>
      <c r="CL40" s="24" t="s">
        <v>21</v>
      </c>
      <c r="CM40" s="7">
        <f>SUMIF(($B$10:$B$38),"Direct Labor",(CM$10:CM$38))</f>
        <v>20</v>
      </c>
      <c r="CN40" s="7">
        <f>SUMIF(($B$10:$B$38),"Direct Labor",(CN$10:CN$38))</f>
        <v>16</v>
      </c>
      <c r="CO40" s="7">
        <f>SUMIF(($B$10:$B$38),"Direct Labor",(CO$10:CO$38))</f>
        <v>2</v>
      </c>
      <c r="CP40" s="7">
        <f>SUMIF(($B$10:$B$38),"Direct Labor",(CP$10:CP$38))</f>
        <v>2</v>
      </c>
      <c r="CQ40" s="7">
        <f>SUM(CN40:CP40)</f>
        <v>20</v>
      </c>
      <c r="CR40" s="1"/>
      <c r="CS40" s="33" t="s">
        <v>28</v>
      </c>
      <c r="CT40" s="24" t="s">
        <v>21</v>
      </c>
      <c r="CU40" s="7">
        <f>SUMIF(($B$10:$B$38),"Direct Labor",(CU$10:CU$38))</f>
        <v>0</v>
      </c>
      <c r="CV40" s="7">
        <f>SUMIF(($B$10:$B$38),"Direct Labor",(CV$10:CV$38))</f>
        <v>0</v>
      </c>
      <c r="CW40" s="7">
        <f>SUMIF(($B$10:$B$38),"Direct Labor",(CW$10:CW$38))</f>
        <v>0</v>
      </c>
      <c r="CX40" s="7">
        <f>SUMIF(($B$10:$B$38),"Direct Labor",(CX$10:CX$38))</f>
        <v>0</v>
      </c>
      <c r="CY40" s="7">
        <f>SUM(CV40:CX40)</f>
        <v>0</v>
      </c>
      <c r="CZ40" s="1"/>
      <c r="DA40" s="33" t="s">
        <v>28</v>
      </c>
      <c r="DB40" s="24" t="s">
        <v>21</v>
      </c>
      <c r="DC40" s="7">
        <f t="shared" ref="DC40:DD43" si="5">SUMIF($A$7:$CY$7,DC$7,$A40:$CY40)</f>
        <v>192</v>
      </c>
      <c r="DD40" s="7">
        <f t="shared" si="5"/>
        <v>24</v>
      </c>
      <c r="DE40" s="7">
        <f>DC40+DD40</f>
        <v>216</v>
      </c>
      <c r="DF40" s="7">
        <f>SUMIF($A$7:$CY$7,DF$7,$A40:$CY40)</f>
        <v>24</v>
      </c>
      <c r="DG40" s="7">
        <f>DF40+DE40</f>
        <v>240</v>
      </c>
      <c r="DH40" s="1"/>
    </row>
    <row r="41" spans="1:112" x14ac:dyDescent="0.2">
      <c r="A41" s="27">
        <f>C41/C40</f>
        <v>0.5</v>
      </c>
      <c r="B41" s="6" t="s">
        <v>22</v>
      </c>
      <c r="C41" s="7">
        <f>SUMIF(($B$10:$B$38),"Fringe Benefits",(C$10:C$38))</f>
        <v>10</v>
      </c>
      <c r="D41" s="7">
        <f>SUMIF(($B$10:$B$38),"Fringe Benefits",(D$10:D$38))</f>
        <v>8</v>
      </c>
      <c r="E41" s="7">
        <f>SUMIF(($B$10:$B$38),"Fringe Benefits",(E$10:E$38))</f>
        <v>1</v>
      </c>
      <c r="F41" s="7">
        <f>SUMIF(($B$10:$B$38),"Fringe Benefits",(F$10:F$38))</f>
        <v>1</v>
      </c>
      <c r="G41" s="7">
        <f>SUM(D41:F41)</f>
        <v>10</v>
      </c>
      <c r="H41" s="1"/>
      <c r="I41" s="27">
        <f>K41/K40</f>
        <v>0.5</v>
      </c>
      <c r="J41" s="6" t="s">
        <v>22</v>
      </c>
      <c r="K41" s="7">
        <f>SUMIF(($B$10:$B$38),"Fringe Benefits",(K$10:K$38))</f>
        <v>10</v>
      </c>
      <c r="L41" s="7">
        <f>SUMIF(($B$10:$B$38),"Fringe Benefits",(L$10:L$38))</f>
        <v>8</v>
      </c>
      <c r="M41" s="7">
        <f>SUMIF(($B$10:$B$38),"Fringe Benefits",(M$10:M$38))</f>
        <v>1</v>
      </c>
      <c r="N41" s="7">
        <f>SUMIF(($B$10:$B$38),"Fringe Benefits",(N$10:N$38))</f>
        <v>1</v>
      </c>
      <c r="O41" s="7">
        <f>SUM(L41:N41)</f>
        <v>10</v>
      </c>
      <c r="P41" s="7"/>
      <c r="Q41" s="27">
        <f>S41/S40</f>
        <v>0.5</v>
      </c>
      <c r="R41" s="6" t="s">
        <v>22</v>
      </c>
      <c r="S41" s="7">
        <f>SUMIF(($B$10:$B$38),"Fringe Benefits",(S$10:S$38))</f>
        <v>10</v>
      </c>
      <c r="T41" s="7">
        <f>SUMIF(($B$10:$B$38),"Fringe Benefits",(T$10:T$38))</f>
        <v>8</v>
      </c>
      <c r="U41" s="7">
        <f>SUMIF(($B$10:$B$38),"Fringe Benefits",(U$10:U$38))</f>
        <v>1</v>
      </c>
      <c r="V41" s="7">
        <f>SUMIF(($B$10:$B$38),"Fringe Benefits",(V$10:V$38))</f>
        <v>1</v>
      </c>
      <c r="W41" s="7">
        <f>SUM(T41:V41)</f>
        <v>10</v>
      </c>
      <c r="X41" s="1"/>
      <c r="Y41" s="27">
        <f>AA41/AA40</f>
        <v>0.5</v>
      </c>
      <c r="Z41" s="6" t="s">
        <v>22</v>
      </c>
      <c r="AA41" s="7">
        <f>SUMIF(($B$10:$B$38),"Fringe Benefits",(AA$10:AA$38))</f>
        <v>10</v>
      </c>
      <c r="AB41" s="7">
        <f>SUMIF(($B$10:$B$38),"Fringe Benefits",(AB$10:AB$38))</f>
        <v>8</v>
      </c>
      <c r="AC41" s="7">
        <f>SUMIF(($B$10:$B$38),"Fringe Benefits",(AC$10:AC$38))</f>
        <v>1</v>
      </c>
      <c r="AD41" s="7">
        <f>SUMIF(($B$10:$B$38),"Fringe Benefits",(AD$10:AD$38))</f>
        <v>1</v>
      </c>
      <c r="AE41" s="7">
        <f>SUM(AB41:AD41)</f>
        <v>10</v>
      </c>
      <c r="AF41" s="1"/>
      <c r="AG41" s="27">
        <f>AI41/AI40</f>
        <v>0.5</v>
      </c>
      <c r="AH41" s="6" t="s">
        <v>22</v>
      </c>
      <c r="AI41" s="7">
        <f>SUMIF(($B$10:$B$38),"Fringe Benefits",(AI$10:AI$38))</f>
        <v>10</v>
      </c>
      <c r="AJ41" s="7">
        <f>SUMIF(($B$10:$B$38),"Fringe Benefits",(AJ$10:AJ$38))</f>
        <v>8</v>
      </c>
      <c r="AK41" s="7">
        <f>SUMIF(($B$10:$B$38),"Fringe Benefits",(AK$10:AK$38))</f>
        <v>1</v>
      </c>
      <c r="AL41" s="7">
        <f>SUMIF(($B$10:$B$38),"Fringe Benefits",(AL$10:AL$38))</f>
        <v>1</v>
      </c>
      <c r="AM41" s="7">
        <f>SUM(AJ41:AL41)</f>
        <v>10</v>
      </c>
      <c r="AN41" s="1"/>
      <c r="AO41" s="27">
        <f>AQ41/AQ40</f>
        <v>0.5</v>
      </c>
      <c r="AP41" s="6" t="s">
        <v>22</v>
      </c>
      <c r="AQ41" s="7">
        <f>SUMIF(($B$10:$B$38),"Fringe Benefits",(AQ$10:AQ$38))</f>
        <v>10</v>
      </c>
      <c r="AR41" s="7">
        <f>SUMIF(($B$10:$B$38),"Fringe Benefits",(AR$10:AR$38))</f>
        <v>8</v>
      </c>
      <c r="AS41" s="7">
        <f>SUMIF(($B$10:$B$38),"Fringe Benefits",(AS$10:AS$38))</f>
        <v>1</v>
      </c>
      <c r="AT41" s="7">
        <f>SUMIF(($B$10:$B$38),"Fringe Benefits",(AT$10:AT$38))</f>
        <v>1</v>
      </c>
      <c r="AU41" s="7">
        <f>SUM(AR41:AT41)</f>
        <v>10</v>
      </c>
      <c r="AV41" s="1"/>
      <c r="AW41" s="27">
        <f>AY41/AY40</f>
        <v>0.5</v>
      </c>
      <c r="AX41" s="6" t="s">
        <v>22</v>
      </c>
      <c r="AY41" s="7">
        <f>SUMIF(($B$10:$B$38),"Fringe Benefits",(AY$10:AY$38))</f>
        <v>10</v>
      </c>
      <c r="AZ41" s="7">
        <f>SUMIF(($B$10:$B$38),"Fringe Benefits",(AZ$10:AZ$38))</f>
        <v>8</v>
      </c>
      <c r="BA41" s="7">
        <f>SUMIF(($B$10:$B$38),"Fringe Benefits",(BA$10:BA$38))</f>
        <v>1</v>
      </c>
      <c r="BB41" s="7">
        <f>SUMIF(($B$10:$B$38),"Fringe Benefits",(BB$10:BB$38))</f>
        <v>1</v>
      </c>
      <c r="BC41" s="7">
        <f>SUM(AZ41:BB41)</f>
        <v>10</v>
      </c>
      <c r="BD41" s="1"/>
      <c r="BE41" s="27">
        <f>BG41/BG40</f>
        <v>0.5</v>
      </c>
      <c r="BF41" s="6" t="s">
        <v>22</v>
      </c>
      <c r="BG41" s="7">
        <f>SUMIF(($B$10:$B$38),"Fringe Benefits",(BG$10:BG$38))</f>
        <v>10</v>
      </c>
      <c r="BH41" s="7">
        <f>SUMIF(($B$10:$B$38),"Fringe Benefits",(BH$10:BH$38))</f>
        <v>8</v>
      </c>
      <c r="BI41" s="7">
        <f>SUMIF(($B$10:$B$38),"Fringe Benefits",(BI$10:BI$38))</f>
        <v>1</v>
      </c>
      <c r="BJ41" s="7">
        <f>SUMIF(($B$10:$B$38),"Fringe Benefits",(BJ$10:BJ$38))</f>
        <v>1</v>
      </c>
      <c r="BK41" s="7">
        <f>SUM(BH41:BJ41)</f>
        <v>10</v>
      </c>
      <c r="BL41" s="1"/>
      <c r="BM41" s="27">
        <f>BO41/BO40</f>
        <v>0.5</v>
      </c>
      <c r="BN41" s="6" t="s">
        <v>22</v>
      </c>
      <c r="BO41" s="7">
        <f>SUMIF(($B$10:$B$38),"Fringe Benefits",(BO$10:BO$38))</f>
        <v>10</v>
      </c>
      <c r="BP41" s="7">
        <f>SUMIF(($B$10:$B$38),"Fringe Benefits",(BP$10:BP$38))</f>
        <v>8</v>
      </c>
      <c r="BQ41" s="7">
        <f>SUMIF(($B$10:$B$38),"Fringe Benefits",(BQ$10:BQ$38))</f>
        <v>1</v>
      </c>
      <c r="BR41" s="7">
        <f>SUMIF(($B$10:$B$38),"Fringe Benefits",(BR$10:BR$38))</f>
        <v>1</v>
      </c>
      <c r="BS41" s="7">
        <f>SUM(BP41:BR41)</f>
        <v>10</v>
      </c>
      <c r="BT41" s="1"/>
      <c r="BU41" s="27">
        <f>BW41/BW40</f>
        <v>0.5</v>
      </c>
      <c r="BV41" s="6" t="s">
        <v>22</v>
      </c>
      <c r="BW41" s="7">
        <f>SUMIF(($B$10:$B$38),"Fringe Benefits",(BW$10:BW$38))</f>
        <v>10</v>
      </c>
      <c r="BX41" s="7">
        <f>SUMIF(($B$10:$B$38),"Fringe Benefits",(BX$10:BX$38))</f>
        <v>8</v>
      </c>
      <c r="BY41" s="7">
        <f>SUMIF(($B$10:$B$38),"Fringe Benefits",(BY$10:BY$38))</f>
        <v>1</v>
      </c>
      <c r="BZ41" s="7">
        <f>SUMIF(($B$10:$B$38),"Fringe Benefits",(BZ$10:BZ$38))</f>
        <v>1</v>
      </c>
      <c r="CA41" s="7">
        <f>SUM(BX41:BZ41)</f>
        <v>10</v>
      </c>
      <c r="CB41" s="7"/>
      <c r="CC41" s="27">
        <f>CE41/CE40</f>
        <v>0.5</v>
      </c>
      <c r="CD41" s="6" t="s">
        <v>22</v>
      </c>
      <c r="CE41" s="7">
        <f>SUMIF(($B$10:$B$38),"Fringe Benefits",(CE$10:CE$38))</f>
        <v>10</v>
      </c>
      <c r="CF41" s="7">
        <f>SUMIF(($B$10:$B$38),"Fringe Benefits",(CF$10:CF$38))</f>
        <v>8</v>
      </c>
      <c r="CG41" s="7">
        <f>SUMIF(($B$10:$B$38),"Fringe Benefits",(CG$10:CG$38))</f>
        <v>1</v>
      </c>
      <c r="CH41" s="7">
        <f>SUMIF(($B$10:$B$38),"Fringe Benefits",(CH$10:CH$38))</f>
        <v>1</v>
      </c>
      <c r="CI41" s="7">
        <f>SUM(CF41:CH41)</f>
        <v>10</v>
      </c>
      <c r="CJ41" s="7"/>
      <c r="CK41" s="27">
        <f>CM41/CM40</f>
        <v>0.5</v>
      </c>
      <c r="CL41" s="6" t="s">
        <v>22</v>
      </c>
      <c r="CM41" s="7">
        <f>SUMIF(($B$10:$B$38),"Fringe Benefits",(CM$10:CM$38))</f>
        <v>10</v>
      </c>
      <c r="CN41" s="7">
        <f>SUMIF(($B$10:$B$38),"Fringe Benefits",(CN$10:CN$38))</f>
        <v>8</v>
      </c>
      <c r="CO41" s="7">
        <f>SUMIF(($B$10:$B$38),"Fringe Benefits",(CO$10:CO$38))</f>
        <v>1</v>
      </c>
      <c r="CP41" s="7">
        <f>SUMIF(($B$10:$B$38),"Fringe Benefits",(CP$10:CP$38))</f>
        <v>1</v>
      </c>
      <c r="CQ41" s="7">
        <f>SUM(CN41:CP41)</f>
        <v>10</v>
      </c>
      <c r="CR41" s="1"/>
      <c r="CS41" s="27" t="e">
        <f>CU41/CU40</f>
        <v>#DIV/0!</v>
      </c>
      <c r="CT41" s="6" t="s">
        <v>22</v>
      </c>
      <c r="CU41" s="7">
        <f>SUMIF(($B$10:$B$38),"Fringe Benefits",(CU$10:CU$38))</f>
        <v>-12.5</v>
      </c>
      <c r="CV41" s="7">
        <f>SUMIF(($B$10:$B$38),"Fringe Benefits",(CV$10:CV$38))</f>
        <v>-10</v>
      </c>
      <c r="CW41" s="7">
        <f>SUMIF(($B$10:$B$38),"Fringe Benefits",(CW$10:CW$38))</f>
        <v>-1.25</v>
      </c>
      <c r="CX41" s="7">
        <f>SUMIF(($B$10:$B$38),"Fringe Benefits",(CX$10:CX$38))</f>
        <v>-1.25</v>
      </c>
      <c r="CY41" s="7">
        <f>SUM(CV41:CX41)</f>
        <v>-12.5</v>
      </c>
      <c r="CZ41" s="1"/>
      <c r="DA41" s="27">
        <f>DE41/DE40</f>
        <v>0.44791666666666669</v>
      </c>
      <c r="DB41" s="6" t="s">
        <v>22</v>
      </c>
      <c r="DC41" s="7">
        <f t="shared" si="5"/>
        <v>86</v>
      </c>
      <c r="DD41" s="7">
        <f t="shared" si="5"/>
        <v>10.75</v>
      </c>
      <c r="DE41" s="7">
        <f>DC41+DD41</f>
        <v>96.75</v>
      </c>
      <c r="DF41" s="7">
        <f>SUMIF($A$7:$CY$7,DF$7,$A41:$CY41)</f>
        <v>10.75</v>
      </c>
      <c r="DG41" s="7">
        <f>DF41+DE41</f>
        <v>107.5</v>
      </c>
      <c r="DH41" s="34"/>
    </row>
    <row r="42" spans="1:112" x14ac:dyDescent="0.2">
      <c r="A42" s="5"/>
      <c r="B42" s="6" t="s">
        <v>23</v>
      </c>
      <c r="C42" s="7">
        <f>SUMIF(($B$10:$B$38),"Other Direct",(C$10:C$38))</f>
        <v>15</v>
      </c>
      <c r="D42" s="7">
        <f>SUMIF(($B$10:$B$38),"Other Direct",(D$10:D$38))</f>
        <v>12</v>
      </c>
      <c r="E42" s="7">
        <f>SUMIF(($B$10:$B$38),"Other Direct",(E$10:E$38))</f>
        <v>1.5</v>
      </c>
      <c r="F42" s="7">
        <f>SUMIF(($B$10:$B$38),"Other Direct",(F$10:F$38))</f>
        <v>1.5</v>
      </c>
      <c r="G42" s="7">
        <f>SUM(D42:F42)</f>
        <v>15</v>
      </c>
      <c r="H42" s="1"/>
      <c r="I42" s="5"/>
      <c r="J42" s="6" t="s">
        <v>23</v>
      </c>
      <c r="K42" s="7">
        <f>SUMIF(($B$10:$B$38),"Other Direct",(K$10:K$38))</f>
        <v>15</v>
      </c>
      <c r="L42" s="7">
        <f>SUMIF(($B$10:$B$38),"Other Direct",(L$10:L$38))</f>
        <v>12</v>
      </c>
      <c r="M42" s="7">
        <f>SUMIF(($B$10:$B$38),"Other Direct",(M$10:M$38))</f>
        <v>1.5</v>
      </c>
      <c r="N42" s="7">
        <f>SUMIF(($B$10:$B$38),"Other Direct",(N$10:N$38))</f>
        <v>1.5</v>
      </c>
      <c r="O42" s="7">
        <f>SUM(L42:N42)</f>
        <v>15</v>
      </c>
      <c r="P42" s="7"/>
      <c r="Q42" s="5"/>
      <c r="R42" s="6" t="s">
        <v>23</v>
      </c>
      <c r="S42" s="7">
        <f>SUMIF(($B$10:$B$38),"Other Direct",(S$10:S$38))</f>
        <v>15</v>
      </c>
      <c r="T42" s="7">
        <f>SUMIF(($B$10:$B$38),"Other Direct",(T$10:T$38))</f>
        <v>12</v>
      </c>
      <c r="U42" s="7">
        <f>SUMIF(($B$10:$B$38),"Other Direct",(U$10:U$38))</f>
        <v>1.5</v>
      </c>
      <c r="V42" s="7">
        <f>SUMIF(($B$10:$B$38),"Other Direct",(V$10:V$38))</f>
        <v>1.5</v>
      </c>
      <c r="W42" s="7">
        <f>SUM(T42:V42)</f>
        <v>15</v>
      </c>
      <c r="X42" s="1"/>
      <c r="Y42" s="5"/>
      <c r="Z42" s="6" t="s">
        <v>23</v>
      </c>
      <c r="AA42" s="7">
        <f>SUMIF(($B$10:$B$38),"Other Direct",(AA$10:AA$38))</f>
        <v>15</v>
      </c>
      <c r="AB42" s="7">
        <f>SUMIF(($B$10:$B$38),"Other Direct",(AB$10:AB$38))</f>
        <v>12</v>
      </c>
      <c r="AC42" s="7">
        <f>SUMIF(($B$10:$B$38),"Other Direct",(AC$10:AC$38))</f>
        <v>1.5</v>
      </c>
      <c r="AD42" s="7">
        <f>SUMIF(($B$10:$B$38),"Other Direct",(AD$10:AD$38))</f>
        <v>1.5</v>
      </c>
      <c r="AE42" s="7">
        <f>SUM(AB42:AD42)</f>
        <v>15</v>
      </c>
      <c r="AF42" s="1"/>
      <c r="AG42" s="5"/>
      <c r="AH42" s="6" t="s">
        <v>23</v>
      </c>
      <c r="AI42" s="7">
        <f>SUMIF(($B$10:$B$38),"Other Direct",(AI$10:AI$38))</f>
        <v>15</v>
      </c>
      <c r="AJ42" s="7">
        <f>SUMIF(($B$10:$B$38),"Other Direct",(AJ$10:AJ$38))</f>
        <v>12</v>
      </c>
      <c r="AK42" s="7">
        <f>SUMIF(($B$10:$B$38),"Other Direct",(AK$10:AK$38))</f>
        <v>1.5</v>
      </c>
      <c r="AL42" s="7">
        <f>SUMIF(($B$10:$B$38),"Other Direct",(AL$10:AL$38))</f>
        <v>1.5</v>
      </c>
      <c r="AM42" s="7">
        <f>SUM(AJ42:AL42)</f>
        <v>15</v>
      </c>
      <c r="AN42" s="1"/>
      <c r="AO42" s="5"/>
      <c r="AP42" s="6" t="s">
        <v>23</v>
      </c>
      <c r="AQ42" s="7">
        <f>SUMIF(($B$10:$B$38),"Other Direct",(AQ$10:AQ$38))</f>
        <v>15</v>
      </c>
      <c r="AR42" s="7">
        <f>SUMIF(($B$10:$B$38),"Other Direct",(AR$10:AR$38))</f>
        <v>12</v>
      </c>
      <c r="AS42" s="7">
        <f>SUMIF(($B$10:$B$38),"Other Direct",(AS$10:AS$38))</f>
        <v>1.5</v>
      </c>
      <c r="AT42" s="7">
        <f>SUMIF(($B$10:$B$38),"Other Direct",(AT$10:AT$38))</f>
        <v>1.5</v>
      </c>
      <c r="AU42" s="7">
        <f>SUM(AR42:AT42)</f>
        <v>15</v>
      </c>
      <c r="AV42" s="1"/>
      <c r="AW42" s="5"/>
      <c r="AX42" s="6" t="s">
        <v>23</v>
      </c>
      <c r="AY42" s="7">
        <f>SUMIF(($B$10:$B$38),"Other Direct",(AY$10:AY$38))</f>
        <v>15</v>
      </c>
      <c r="AZ42" s="7">
        <f>SUMIF(($B$10:$B$38),"Other Direct",(AZ$10:AZ$38))</f>
        <v>12</v>
      </c>
      <c r="BA42" s="7">
        <f>SUMIF(($B$10:$B$38),"Other Direct",(BA$10:BA$38))</f>
        <v>1.5</v>
      </c>
      <c r="BB42" s="7">
        <f>SUMIF(($B$10:$B$38),"Other Direct",(BB$10:BB$38))</f>
        <v>1.5</v>
      </c>
      <c r="BC42" s="7">
        <f>SUM(AZ42:BB42)</f>
        <v>15</v>
      </c>
      <c r="BD42" s="1"/>
      <c r="BE42" s="5"/>
      <c r="BF42" s="6" t="s">
        <v>23</v>
      </c>
      <c r="BG42" s="7">
        <f>SUMIF(($B$10:$B$38),"Other Direct",(BG$10:BG$38))</f>
        <v>15</v>
      </c>
      <c r="BH42" s="7">
        <f>SUMIF(($B$10:$B$38),"Other Direct",(BH$10:BH$38))</f>
        <v>12</v>
      </c>
      <c r="BI42" s="7">
        <f>SUMIF(($B$10:$B$38),"Other Direct",(BI$10:BI$38))</f>
        <v>1.5</v>
      </c>
      <c r="BJ42" s="7">
        <f>SUMIF(($B$10:$B$38),"Other Direct",(BJ$10:BJ$38))</f>
        <v>1.5</v>
      </c>
      <c r="BK42" s="7">
        <f>SUM(BH42:BJ42)</f>
        <v>15</v>
      </c>
      <c r="BL42" s="1"/>
      <c r="BM42" s="5"/>
      <c r="BN42" s="6" t="s">
        <v>23</v>
      </c>
      <c r="BO42" s="7">
        <f>SUMIF(($B$10:$B$38),"Other Direct",(BO$10:BO$38))</f>
        <v>15</v>
      </c>
      <c r="BP42" s="7">
        <f>SUMIF(($B$10:$B$38),"Other Direct",(BP$10:BP$38))</f>
        <v>12</v>
      </c>
      <c r="BQ42" s="7">
        <f>SUMIF(($B$10:$B$38),"Other Direct",(BQ$10:BQ$38))</f>
        <v>1.5</v>
      </c>
      <c r="BR42" s="7">
        <f>SUMIF(($B$10:$B$38),"Other Direct",(BR$10:BR$38))</f>
        <v>1.5</v>
      </c>
      <c r="BS42" s="7">
        <f>SUM(BP42:BR42)</f>
        <v>15</v>
      </c>
      <c r="BT42" s="1"/>
      <c r="BU42" s="5"/>
      <c r="BV42" s="6" t="s">
        <v>23</v>
      </c>
      <c r="BW42" s="7">
        <f>SUMIF(($B$10:$B$38),"Other Direct",(BW$10:BW$38))</f>
        <v>15</v>
      </c>
      <c r="BX42" s="7">
        <f>SUMIF(($B$10:$B$38),"Other Direct",(BX$10:BX$38))</f>
        <v>12</v>
      </c>
      <c r="BY42" s="7">
        <f>SUMIF(($B$10:$B$38),"Other Direct",(BY$10:BY$38))</f>
        <v>1.5</v>
      </c>
      <c r="BZ42" s="7">
        <f>SUMIF(($B$10:$B$38),"Other Direct",(BZ$10:BZ$38))</f>
        <v>1.5</v>
      </c>
      <c r="CA42" s="7">
        <f>SUM(BX42:BZ42)</f>
        <v>15</v>
      </c>
      <c r="CB42" s="7"/>
      <c r="CC42" s="5"/>
      <c r="CD42" s="6" t="s">
        <v>23</v>
      </c>
      <c r="CE42" s="7">
        <f>SUMIF(($B$10:$B$38),"Other Direct",(CE$10:CE$38))</f>
        <v>15</v>
      </c>
      <c r="CF42" s="7">
        <f>SUMIF(($B$10:$B$38),"Other Direct",(CF$10:CF$38))</f>
        <v>12</v>
      </c>
      <c r="CG42" s="7">
        <f>SUMIF(($B$10:$B$38),"Other Direct",(CG$10:CG$38))</f>
        <v>1.5</v>
      </c>
      <c r="CH42" s="7">
        <f>SUMIF(($B$10:$B$38),"Other Direct",(CH$10:CH$38))</f>
        <v>1.5</v>
      </c>
      <c r="CI42" s="7">
        <f>SUM(CF42:CH42)</f>
        <v>15</v>
      </c>
      <c r="CJ42" s="7"/>
      <c r="CK42" s="5"/>
      <c r="CL42" s="6" t="s">
        <v>23</v>
      </c>
      <c r="CM42" s="7">
        <f>SUMIF(($B$10:$B$38),"Other Direct",(CM$10:CM$38))</f>
        <v>15</v>
      </c>
      <c r="CN42" s="7">
        <f>SUMIF(($B$10:$B$38),"Other Direct",(CN$10:CN$38))</f>
        <v>12</v>
      </c>
      <c r="CO42" s="7">
        <f>SUMIF(($B$10:$B$38),"Other Direct",(CO$10:CO$38))</f>
        <v>1.5</v>
      </c>
      <c r="CP42" s="7">
        <f>SUMIF(($B$10:$B$38),"Other Direct",(CP$10:CP$38))</f>
        <v>1.5</v>
      </c>
      <c r="CQ42" s="7">
        <f>SUM(CN42:CP42)</f>
        <v>15</v>
      </c>
      <c r="CR42" s="1"/>
      <c r="CS42" s="5"/>
      <c r="CT42" s="6" t="s">
        <v>23</v>
      </c>
      <c r="CU42" s="7">
        <f>SUMIF(($B$10:$B$38),"Other Direct",(CU$10:CU$38))</f>
        <v>0</v>
      </c>
      <c r="CV42" s="7">
        <f>SUMIF(($B$10:$B$38),"Other Direct",(CV$10:CV$38))</f>
        <v>0</v>
      </c>
      <c r="CW42" s="7">
        <f>SUMIF(($B$10:$B$38),"Other Direct",(CW$10:CW$38))</f>
        <v>0</v>
      </c>
      <c r="CX42" s="7">
        <f>SUMIF(($B$10:$B$38),"Other Direct",(CX$10:CX$38))</f>
        <v>0</v>
      </c>
      <c r="CY42" s="7">
        <f>SUM(CV42:CX42)</f>
        <v>0</v>
      </c>
      <c r="CZ42" s="1"/>
      <c r="DA42" s="28"/>
      <c r="DB42" s="6" t="s">
        <v>23</v>
      </c>
      <c r="DC42" s="7">
        <f t="shared" si="5"/>
        <v>144</v>
      </c>
      <c r="DD42" s="7">
        <f t="shared" si="5"/>
        <v>18</v>
      </c>
      <c r="DE42" s="7">
        <f>DC42+DD42</f>
        <v>162</v>
      </c>
      <c r="DF42" s="7">
        <f>SUMIF($A$7:$CY$7,DF$7,$A42:$CY42)</f>
        <v>18</v>
      </c>
      <c r="DG42" s="7">
        <f>DF42+DE42</f>
        <v>180</v>
      </c>
      <c r="DH42" s="1"/>
    </row>
    <row r="43" spans="1:112" x14ac:dyDescent="0.2">
      <c r="A43" s="27">
        <f>C43/(C40+C41)</f>
        <v>0.5</v>
      </c>
      <c r="B43" s="6" t="s">
        <v>24</v>
      </c>
      <c r="C43" s="7">
        <f>SUMIF(($B$10:$B$38),"Indirect",(C$10:C$38))</f>
        <v>15</v>
      </c>
      <c r="D43" s="7">
        <f>SUMIF(($B$10:$B$38),"Indirect",(D$10:D$38))</f>
        <v>12</v>
      </c>
      <c r="E43" s="7">
        <f>SUMIF(($B$10:$B$38),"Indirect",(E$10:E$38))</f>
        <v>1.5</v>
      </c>
      <c r="F43" s="7">
        <f>SUMIF(($B$10:$B$38),"Indirect",(F$10:F$38))</f>
        <v>1.5</v>
      </c>
      <c r="G43" s="7">
        <f>SUM(D43:F43)</f>
        <v>15</v>
      </c>
      <c r="H43" s="1"/>
      <c r="I43" s="27">
        <f>K43/(K40+K41)</f>
        <v>0.5</v>
      </c>
      <c r="J43" s="6" t="s">
        <v>24</v>
      </c>
      <c r="K43" s="7">
        <f>SUMIF(($B$10:$B$38),"Indirect",(K$10:K$38))</f>
        <v>15</v>
      </c>
      <c r="L43" s="7">
        <f>SUMIF(($B$10:$B$38),"Indirect",(L$10:L$38))</f>
        <v>12</v>
      </c>
      <c r="M43" s="7">
        <f>SUMIF(($B$10:$B$38),"Indirect",(M$10:M$38))</f>
        <v>1.5</v>
      </c>
      <c r="N43" s="7">
        <f>SUMIF(($B$10:$B$38),"Indirect",(N$10:N$38))</f>
        <v>1.5</v>
      </c>
      <c r="O43" s="7">
        <f>SUM(L43:N43)</f>
        <v>15</v>
      </c>
      <c r="P43" s="7"/>
      <c r="Q43" s="27">
        <f>S43/(S40+S41)</f>
        <v>0.5</v>
      </c>
      <c r="R43" s="6" t="s">
        <v>24</v>
      </c>
      <c r="S43" s="7">
        <f>SUMIF(($B$10:$B$38),"Indirect",(S$10:S$38))</f>
        <v>15</v>
      </c>
      <c r="T43" s="7">
        <f>SUMIF(($B$10:$B$38),"Indirect",(T$10:T$38))</f>
        <v>12</v>
      </c>
      <c r="U43" s="7">
        <f>SUMIF(($B$10:$B$38),"Indirect",(U$10:U$38))</f>
        <v>1.5</v>
      </c>
      <c r="V43" s="7">
        <f>SUMIF(($B$10:$B$38),"Indirect",(V$10:V$38))</f>
        <v>1.5</v>
      </c>
      <c r="W43" s="7">
        <f>SUM(T43:V43)</f>
        <v>15</v>
      </c>
      <c r="X43" s="1"/>
      <c r="Y43" s="27">
        <f>AA43/(AA40+AA41)</f>
        <v>0.5</v>
      </c>
      <c r="Z43" s="6" t="s">
        <v>24</v>
      </c>
      <c r="AA43" s="7">
        <f>SUMIF(($B$10:$B$38),"Indirect",(AA$10:AA$38))</f>
        <v>15</v>
      </c>
      <c r="AB43" s="7">
        <f>SUMIF(($B$10:$B$38),"Indirect",(AB$10:AB$38))</f>
        <v>12</v>
      </c>
      <c r="AC43" s="7">
        <f>SUMIF(($B$10:$B$38),"Indirect",(AC$10:AC$38))</f>
        <v>1.5</v>
      </c>
      <c r="AD43" s="7">
        <f>SUMIF(($B$10:$B$38),"Indirect",(AD$10:AD$38))</f>
        <v>1.5</v>
      </c>
      <c r="AE43" s="7">
        <f>SUM(AB43:AD43)</f>
        <v>15</v>
      </c>
      <c r="AF43" s="1"/>
      <c r="AG43" s="27">
        <f>AI43/(AI40+AI41)</f>
        <v>0.5</v>
      </c>
      <c r="AH43" s="6" t="s">
        <v>24</v>
      </c>
      <c r="AI43" s="7">
        <f>SUMIF(($B$10:$B$38),"Indirect",(AI$10:AI$38))</f>
        <v>15</v>
      </c>
      <c r="AJ43" s="7">
        <f>SUMIF(($B$10:$B$38),"Indirect",(AJ$10:AJ$38))</f>
        <v>12</v>
      </c>
      <c r="AK43" s="7">
        <f>SUMIF(($B$10:$B$38),"Indirect",(AK$10:AK$38))</f>
        <v>1.5</v>
      </c>
      <c r="AL43" s="7">
        <f>SUMIF(($B$10:$B$38),"Indirect",(AL$10:AL$38))</f>
        <v>1.5</v>
      </c>
      <c r="AM43" s="7">
        <f>SUM(AJ43:AL43)</f>
        <v>15</v>
      </c>
      <c r="AN43" s="1"/>
      <c r="AO43" s="27">
        <f>AQ43/(AQ40+AQ41)</f>
        <v>0.5</v>
      </c>
      <c r="AP43" s="6" t="s">
        <v>24</v>
      </c>
      <c r="AQ43" s="7">
        <f>SUMIF(($B$10:$B$38),"Indirect",(AQ$10:AQ$38))</f>
        <v>15</v>
      </c>
      <c r="AR43" s="7">
        <f>SUMIF(($B$10:$B$38),"Indirect",(AR$10:AR$38))</f>
        <v>12</v>
      </c>
      <c r="AS43" s="7">
        <f>SUMIF(($B$10:$B$38),"Indirect",(AS$10:AS$38))</f>
        <v>1.5</v>
      </c>
      <c r="AT43" s="7">
        <f>SUMIF(($B$10:$B$38),"Indirect",(AT$10:AT$38))</f>
        <v>1.5</v>
      </c>
      <c r="AU43" s="7">
        <f>SUM(AR43:AT43)</f>
        <v>15</v>
      </c>
      <c r="AV43" s="1"/>
      <c r="AW43" s="27">
        <f>AY43/(AY40+AY41)</f>
        <v>0.5</v>
      </c>
      <c r="AX43" s="6" t="s">
        <v>24</v>
      </c>
      <c r="AY43" s="7">
        <f>SUMIF(($B$10:$B$38),"Indirect",(AY$10:AY$38))</f>
        <v>15</v>
      </c>
      <c r="AZ43" s="7">
        <f>SUMIF(($B$10:$B$38),"Indirect",(AZ$10:AZ$38))</f>
        <v>12</v>
      </c>
      <c r="BA43" s="7">
        <f>SUMIF(($B$10:$B$38),"Indirect",(BA$10:BA$38))</f>
        <v>1.5</v>
      </c>
      <c r="BB43" s="7">
        <f>SUMIF(($B$10:$B$38),"Indirect",(BB$10:BB$38))</f>
        <v>1.5</v>
      </c>
      <c r="BC43" s="7">
        <f>SUM(AZ43:BB43)</f>
        <v>15</v>
      </c>
      <c r="BD43" s="1"/>
      <c r="BE43" s="27">
        <f>BG43/(BG40+BG41)</f>
        <v>0.5</v>
      </c>
      <c r="BF43" s="6" t="s">
        <v>24</v>
      </c>
      <c r="BG43" s="7">
        <f>SUMIF(($B$10:$B$38),"Indirect",(BG$10:BG$38))</f>
        <v>15</v>
      </c>
      <c r="BH43" s="7">
        <f>SUMIF(($B$10:$B$38),"Indirect",(BH$10:BH$38))</f>
        <v>12</v>
      </c>
      <c r="BI43" s="7">
        <f>SUMIF(($B$10:$B$38),"Indirect",(BI$10:BI$38))</f>
        <v>1.5</v>
      </c>
      <c r="BJ43" s="7">
        <f>SUMIF(($B$10:$B$38),"Indirect",(BJ$10:BJ$38))</f>
        <v>1.5</v>
      </c>
      <c r="BK43" s="7">
        <f>SUM(BH43:BJ43)</f>
        <v>15</v>
      </c>
      <c r="BL43" s="1"/>
      <c r="BM43" s="27">
        <f>BO43/(BO40+BO41)</f>
        <v>0.5</v>
      </c>
      <c r="BN43" s="6" t="s">
        <v>24</v>
      </c>
      <c r="BO43" s="7">
        <f>SUMIF(($B$10:$B$38),"Indirect",(BO$10:BO$38))</f>
        <v>15</v>
      </c>
      <c r="BP43" s="7">
        <f>SUMIF(($B$10:$B$38),"Indirect",(BP$10:BP$38))</f>
        <v>12</v>
      </c>
      <c r="BQ43" s="7">
        <f>SUMIF(($B$10:$B$38),"Indirect",(BQ$10:BQ$38))</f>
        <v>1.5</v>
      </c>
      <c r="BR43" s="7">
        <f>SUMIF(($B$10:$B$38),"Indirect",(BR$10:BR$38))</f>
        <v>1.5</v>
      </c>
      <c r="BS43" s="7">
        <f>SUM(BP43:BR43)</f>
        <v>15</v>
      </c>
      <c r="BT43" s="1"/>
      <c r="BU43" s="27">
        <f>BW43/(BW40+BW41)</f>
        <v>0.5</v>
      </c>
      <c r="BV43" s="6" t="s">
        <v>24</v>
      </c>
      <c r="BW43" s="7">
        <f>SUMIF(($B$10:$B$38),"Indirect",(BW$10:BW$38))</f>
        <v>15</v>
      </c>
      <c r="BX43" s="7">
        <f>SUMIF(($B$10:$B$38),"Indirect",(BX$10:BX$38))</f>
        <v>12</v>
      </c>
      <c r="BY43" s="7">
        <f>SUMIF(($B$10:$B$38),"Indirect",(BY$10:BY$38))</f>
        <v>1.5</v>
      </c>
      <c r="BZ43" s="7">
        <f>SUMIF(($B$10:$B$38),"Indirect",(BZ$10:BZ$38))</f>
        <v>1.5</v>
      </c>
      <c r="CA43" s="7">
        <f>SUM(BX43:BZ43)</f>
        <v>15</v>
      </c>
      <c r="CB43" s="7"/>
      <c r="CC43" s="27">
        <f>CE43/(CE40+CE41)</f>
        <v>0.5</v>
      </c>
      <c r="CD43" s="6" t="s">
        <v>24</v>
      </c>
      <c r="CE43" s="7">
        <f>SUMIF(($B$10:$B$38),"Indirect",(CE$10:CE$38))</f>
        <v>15</v>
      </c>
      <c r="CF43" s="7">
        <f>SUMIF(($B$10:$B$38),"Indirect",(CF$10:CF$38))</f>
        <v>12</v>
      </c>
      <c r="CG43" s="7">
        <f>SUMIF(($B$10:$B$38),"Indirect",(CG$10:CG$38))</f>
        <v>1.5</v>
      </c>
      <c r="CH43" s="7">
        <f>SUMIF(($B$10:$B$38),"Indirect",(CH$10:CH$38))</f>
        <v>1.5</v>
      </c>
      <c r="CI43" s="7">
        <f>SUM(CF43:CH43)</f>
        <v>15</v>
      </c>
      <c r="CJ43" s="7"/>
      <c r="CK43" s="27">
        <f>CM43/(CM40+CM41)</f>
        <v>0.5</v>
      </c>
      <c r="CL43" s="6" t="s">
        <v>24</v>
      </c>
      <c r="CM43" s="7">
        <f>SUMIF(($B$10:$B$38),"Indirect",(CM$10:CM$38))</f>
        <v>15</v>
      </c>
      <c r="CN43" s="7">
        <f>SUMIF(($B$10:$B$38),"Indirect",(CN$10:CN$38))</f>
        <v>12</v>
      </c>
      <c r="CO43" s="7">
        <f>SUMIF(($B$10:$B$38),"Indirect",(CO$10:CO$38))</f>
        <v>1.5</v>
      </c>
      <c r="CP43" s="7">
        <f>SUMIF(($B$10:$B$38),"Indirect",(CP$10:CP$38))</f>
        <v>1.5</v>
      </c>
      <c r="CQ43" s="7">
        <f>SUM(CN43:CP43)</f>
        <v>15</v>
      </c>
      <c r="CR43" s="1"/>
      <c r="CS43" s="27">
        <f>CU43/(CU40+CU41)</f>
        <v>-1.2</v>
      </c>
      <c r="CT43" s="6" t="s">
        <v>24</v>
      </c>
      <c r="CU43" s="7">
        <f>SUMIF(($B$10:$B$38),"Indirect",(CU$10:CU$38))</f>
        <v>15</v>
      </c>
      <c r="CV43" s="7">
        <f>SUMIF(($B$10:$B$38),"Indirect",(CV$10:CV$38))</f>
        <v>12</v>
      </c>
      <c r="CW43" s="7">
        <f>SUMIF(($B$10:$B$38),"Indirect",(CW$10:CW$38))</f>
        <v>1.5</v>
      </c>
      <c r="CX43" s="7">
        <f>SUMIF(($B$10:$B$38),"Indirect",(CX$10:CX$38))</f>
        <v>1.5</v>
      </c>
      <c r="CY43" s="7">
        <f>SUM(CV43:CX43)</f>
        <v>15</v>
      </c>
      <c r="CZ43" s="1"/>
      <c r="DA43" s="27">
        <f>DC43/(DC40+DC41)</f>
        <v>0.5611510791366906</v>
      </c>
      <c r="DB43" s="6" t="s">
        <v>24</v>
      </c>
      <c r="DC43" s="7">
        <f t="shared" si="5"/>
        <v>156</v>
      </c>
      <c r="DD43" s="7">
        <f t="shared" si="5"/>
        <v>19.5</v>
      </c>
      <c r="DE43" s="7">
        <f>DC43+DD43</f>
        <v>175.5</v>
      </c>
      <c r="DF43" s="7">
        <f>SUMIF($A$7:$CY$7,DF$7,$A43:$CY43)</f>
        <v>19.5</v>
      </c>
      <c r="DG43" s="7">
        <f>DF43+DE43</f>
        <v>195</v>
      </c>
      <c r="DH43" s="34"/>
    </row>
    <row r="44" spans="1:112" ht="13.5" thickBot="1" x14ac:dyDescent="0.25">
      <c r="A44" s="29"/>
      <c r="B44" s="30" t="s">
        <v>14</v>
      </c>
      <c r="C44" s="31">
        <f>SUM(C40:C43)</f>
        <v>60</v>
      </c>
      <c r="D44" s="31">
        <f>SUM(D40:D43)</f>
        <v>48</v>
      </c>
      <c r="E44" s="31">
        <f>SUM(E40:E43)</f>
        <v>6</v>
      </c>
      <c r="F44" s="31">
        <f>SUM(F40:F43)</f>
        <v>6</v>
      </c>
      <c r="G44" s="31">
        <f>SUM(G40:G43)</f>
        <v>60</v>
      </c>
      <c r="H44" s="1"/>
      <c r="I44" s="29"/>
      <c r="J44" s="30" t="s">
        <v>14</v>
      </c>
      <c r="K44" s="31">
        <f>SUM(K40:K43)</f>
        <v>60</v>
      </c>
      <c r="L44" s="31">
        <f>SUM(L40:L43)</f>
        <v>48</v>
      </c>
      <c r="M44" s="31">
        <f>SUM(M40:M43)</f>
        <v>6</v>
      </c>
      <c r="N44" s="31">
        <f>SUM(N40:N43)</f>
        <v>6</v>
      </c>
      <c r="O44" s="31">
        <f>SUM(O40:O43)</f>
        <v>60</v>
      </c>
      <c r="P44" s="21"/>
      <c r="Q44" s="29"/>
      <c r="R44" s="30" t="s">
        <v>14</v>
      </c>
      <c r="S44" s="31">
        <f>SUM(S40:S43)</f>
        <v>60</v>
      </c>
      <c r="T44" s="31">
        <f>SUM(T40:T43)</f>
        <v>48</v>
      </c>
      <c r="U44" s="31">
        <f>SUM(U40:U43)</f>
        <v>6</v>
      </c>
      <c r="V44" s="31">
        <f>SUM(V40:V43)</f>
        <v>6</v>
      </c>
      <c r="W44" s="31">
        <f>SUM(W40:W43)</f>
        <v>60</v>
      </c>
      <c r="X44" s="1"/>
      <c r="Y44" s="29"/>
      <c r="Z44" s="30" t="s">
        <v>14</v>
      </c>
      <c r="AA44" s="31">
        <f>SUM(AA40:AA43)</f>
        <v>60</v>
      </c>
      <c r="AB44" s="31">
        <f>SUM(AB40:AB43)</f>
        <v>48</v>
      </c>
      <c r="AC44" s="31">
        <f>SUM(AC40:AC43)</f>
        <v>6</v>
      </c>
      <c r="AD44" s="31">
        <f>SUM(AD40:AD43)</f>
        <v>6</v>
      </c>
      <c r="AE44" s="31">
        <f>SUM(AE40:AE43)</f>
        <v>60</v>
      </c>
      <c r="AF44" s="1"/>
      <c r="AG44" s="29"/>
      <c r="AH44" s="30" t="s">
        <v>14</v>
      </c>
      <c r="AI44" s="31">
        <f>SUM(AI40:AI43)</f>
        <v>60</v>
      </c>
      <c r="AJ44" s="31">
        <f>SUM(AJ40:AJ43)</f>
        <v>48</v>
      </c>
      <c r="AK44" s="31">
        <f>SUM(AK40:AK43)</f>
        <v>6</v>
      </c>
      <c r="AL44" s="31">
        <f>SUM(AL40:AL43)</f>
        <v>6</v>
      </c>
      <c r="AM44" s="31">
        <f>SUM(AM40:AM43)</f>
        <v>60</v>
      </c>
      <c r="AN44" s="1"/>
      <c r="AO44" s="29"/>
      <c r="AP44" s="30" t="s">
        <v>14</v>
      </c>
      <c r="AQ44" s="31">
        <f>SUM(AQ40:AQ43)</f>
        <v>60</v>
      </c>
      <c r="AR44" s="31">
        <f>SUM(AR40:AR43)</f>
        <v>48</v>
      </c>
      <c r="AS44" s="31">
        <f>SUM(AS40:AS43)</f>
        <v>6</v>
      </c>
      <c r="AT44" s="31">
        <f>SUM(AT40:AT43)</f>
        <v>6</v>
      </c>
      <c r="AU44" s="31">
        <f>SUM(AU40:AU43)</f>
        <v>60</v>
      </c>
      <c r="AV44" s="1"/>
      <c r="AW44" s="29"/>
      <c r="AX44" s="30" t="s">
        <v>14</v>
      </c>
      <c r="AY44" s="31">
        <f>SUM(AY40:AY43)</f>
        <v>60</v>
      </c>
      <c r="AZ44" s="31">
        <f>SUM(AZ40:AZ43)</f>
        <v>48</v>
      </c>
      <c r="BA44" s="31">
        <f>SUM(BA40:BA43)</f>
        <v>6</v>
      </c>
      <c r="BB44" s="31">
        <f>SUM(BB40:BB43)</f>
        <v>6</v>
      </c>
      <c r="BC44" s="31">
        <f>SUM(BC40:BC43)</f>
        <v>60</v>
      </c>
      <c r="BD44" s="1"/>
      <c r="BE44" s="29"/>
      <c r="BF44" s="30" t="s">
        <v>14</v>
      </c>
      <c r="BG44" s="31">
        <f>SUM(BG40:BG43)</f>
        <v>60</v>
      </c>
      <c r="BH44" s="31">
        <f>SUM(BH40:BH43)</f>
        <v>48</v>
      </c>
      <c r="BI44" s="31">
        <f>SUM(BI40:BI43)</f>
        <v>6</v>
      </c>
      <c r="BJ44" s="31">
        <f>SUM(BJ40:BJ43)</f>
        <v>6</v>
      </c>
      <c r="BK44" s="31">
        <f>SUM(BK40:BK43)</f>
        <v>60</v>
      </c>
      <c r="BL44" s="1"/>
      <c r="BM44" s="29"/>
      <c r="BN44" s="30" t="s">
        <v>14</v>
      </c>
      <c r="BO44" s="31">
        <f>SUM(BO40:BO43)</f>
        <v>60</v>
      </c>
      <c r="BP44" s="31">
        <f>SUM(BP40:BP43)</f>
        <v>48</v>
      </c>
      <c r="BQ44" s="31">
        <f>SUM(BQ40:BQ43)</f>
        <v>6</v>
      </c>
      <c r="BR44" s="31">
        <f>SUM(BR40:BR43)</f>
        <v>6</v>
      </c>
      <c r="BS44" s="31">
        <f>SUM(BS40:BS43)</f>
        <v>60</v>
      </c>
      <c r="BT44" s="1"/>
      <c r="BU44" s="29"/>
      <c r="BV44" s="30" t="s">
        <v>14</v>
      </c>
      <c r="BW44" s="31">
        <f>SUM(BW40:BW43)</f>
        <v>60</v>
      </c>
      <c r="BX44" s="31">
        <f>SUM(BX40:BX43)</f>
        <v>48</v>
      </c>
      <c r="BY44" s="31">
        <f>SUM(BY40:BY43)</f>
        <v>6</v>
      </c>
      <c r="BZ44" s="31">
        <f>SUM(BZ40:BZ43)</f>
        <v>6</v>
      </c>
      <c r="CA44" s="31">
        <f>SUM(CA40:CA43)</f>
        <v>60</v>
      </c>
      <c r="CB44" s="21"/>
      <c r="CC44" s="29"/>
      <c r="CD44" s="30" t="s">
        <v>14</v>
      </c>
      <c r="CE44" s="31">
        <f>SUM(CE40:CE43)</f>
        <v>60</v>
      </c>
      <c r="CF44" s="31">
        <f>SUM(CF40:CF43)</f>
        <v>48</v>
      </c>
      <c r="CG44" s="31">
        <f>SUM(CG40:CG43)</f>
        <v>6</v>
      </c>
      <c r="CH44" s="31">
        <f>SUM(CH40:CH43)</f>
        <v>6</v>
      </c>
      <c r="CI44" s="31">
        <f>SUM(CI40:CI43)</f>
        <v>60</v>
      </c>
      <c r="CJ44" s="21"/>
      <c r="CK44" s="29"/>
      <c r="CL44" s="30" t="s">
        <v>14</v>
      </c>
      <c r="CM44" s="31">
        <f>SUM(CM40:CM43)</f>
        <v>60</v>
      </c>
      <c r="CN44" s="31">
        <f>SUM(CN40:CN43)</f>
        <v>48</v>
      </c>
      <c r="CO44" s="31">
        <f>SUM(CO40:CO43)</f>
        <v>6</v>
      </c>
      <c r="CP44" s="31">
        <f>SUM(CP40:CP43)</f>
        <v>6</v>
      </c>
      <c r="CQ44" s="31">
        <f>SUM(CQ40:CQ43)</f>
        <v>60</v>
      </c>
      <c r="CR44" s="1"/>
      <c r="CS44" s="29"/>
      <c r="CT44" s="30" t="s">
        <v>14</v>
      </c>
      <c r="CU44" s="31">
        <f>SUM(CU40:CU43)</f>
        <v>2.5</v>
      </c>
      <c r="CV44" s="31">
        <f>SUM(CV40:CV43)</f>
        <v>2</v>
      </c>
      <c r="CW44" s="31">
        <f>SUM(CW40:CW43)</f>
        <v>0.25</v>
      </c>
      <c r="CX44" s="31">
        <f>SUM(CX40:CX43)</f>
        <v>0.25</v>
      </c>
      <c r="CY44" s="31">
        <f>SUM(CY40:CY43)</f>
        <v>2.5</v>
      </c>
      <c r="CZ44" s="1"/>
      <c r="DA44" s="29"/>
      <c r="DB44" s="30" t="s">
        <v>14</v>
      </c>
      <c r="DC44" s="31">
        <f>SUM(DC40:DC43)</f>
        <v>578</v>
      </c>
      <c r="DD44" s="31">
        <f>SUM(DD40:DD43)</f>
        <v>72.25</v>
      </c>
      <c r="DE44" s="31">
        <f>SUM(DE40:DE43)</f>
        <v>650.25</v>
      </c>
      <c r="DF44" s="31">
        <f>SUM(DF40:DF43)</f>
        <v>72.25</v>
      </c>
      <c r="DG44" s="31">
        <f>SUM(DG40:DG43)</f>
        <v>722.5</v>
      </c>
      <c r="DH44" s="1"/>
    </row>
    <row r="45" spans="1:112" ht="13.5" thickTop="1" x14ac:dyDescent="0.2">
      <c r="A45" s="35"/>
      <c r="B45" s="17"/>
      <c r="C45" s="4"/>
      <c r="D45" s="4"/>
      <c r="E45" s="4"/>
      <c r="F45" s="4"/>
      <c r="G45" s="4"/>
      <c r="H45" s="1"/>
      <c r="I45" s="35"/>
      <c r="J45" s="17"/>
      <c r="K45" s="4"/>
      <c r="L45" s="4"/>
      <c r="M45" s="4"/>
      <c r="N45" s="4"/>
      <c r="O45" s="4"/>
      <c r="P45" s="4"/>
      <c r="Q45" s="35"/>
      <c r="R45" s="17"/>
      <c r="S45" s="4"/>
      <c r="T45" s="4"/>
      <c r="U45" s="4"/>
      <c r="V45" s="4"/>
      <c r="W45" s="4"/>
      <c r="X45" s="1"/>
      <c r="Y45" s="35"/>
      <c r="Z45" s="17"/>
      <c r="AA45" s="4"/>
      <c r="AB45" s="4"/>
      <c r="AC45" s="4"/>
      <c r="AD45" s="4"/>
      <c r="AE45" s="4"/>
      <c r="AF45" s="1"/>
      <c r="AG45" s="35"/>
      <c r="AH45" s="17"/>
      <c r="AI45" s="4"/>
      <c r="AJ45" s="4"/>
      <c r="AK45" s="4"/>
      <c r="AL45" s="4"/>
      <c r="AM45" s="4"/>
      <c r="AN45" s="1"/>
      <c r="AO45" s="35"/>
      <c r="AP45" s="17"/>
      <c r="AQ45" s="4"/>
      <c r="AR45" s="4"/>
      <c r="AS45" s="4"/>
      <c r="AT45" s="4"/>
      <c r="AU45" s="4"/>
      <c r="AV45" s="1"/>
      <c r="AW45" s="35"/>
      <c r="AX45" s="17"/>
      <c r="AY45" s="4"/>
      <c r="AZ45" s="4"/>
      <c r="BA45" s="4"/>
      <c r="BB45" s="4"/>
      <c r="BC45" s="4"/>
      <c r="BD45" s="1"/>
      <c r="BE45" s="35"/>
      <c r="BF45" s="17"/>
      <c r="BG45" s="4"/>
      <c r="BH45" s="4"/>
      <c r="BI45" s="4"/>
      <c r="BJ45" s="4"/>
      <c r="BK45" s="4"/>
      <c r="BL45" s="1"/>
      <c r="BM45" s="35"/>
      <c r="BN45" s="17"/>
      <c r="BO45" s="4"/>
      <c r="BP45" s="4"/>
      <c r="BQ45" s="4"/>
      <c r="BR45" s="4"/>
      <c r="BS45" s="4"/>
      <c r="BT45" s="1"/>
      <c r="BU45" s="35"/>
      <c r="BV45" s="17"/>
      <c r="BW45" s="4"/>
      <c r="BX45" s="4"/>
      <c r="BY45" s="4"/>
      <c r="BZ45" s="4"/>
      <c r="CA45" s="4"/>
      <c r="CB45" s="4"/>
      <c r="CC45" s="35"/>
      <c r="CD45" s="17"/>
      <c r="CE45" s="4"/>
      <c r="CF45" s="4"/>
      <c r="CG45" s="4"/>
      <c r="CH45" s="4"/>
      <c r="CI45" s="4"/>
      <c r="CJ45" s="4"/>
      <c r="CK45" s="35"/>
      <c r="CL45" s="17"/>
      <c r="CM45" s="4"/>
      <c r="CN45" s="4"/>
      <c r="CO45" s="4"/>
      <c r="CP45" s="4"/>
      <c r="CQ45" s="4"/>
      <c r="CR45" s="1"/>
      <c r="CS45" s="35"/>
      <c r="CT45" s="17"/>
      <c r="CU45" s="4"/>
      <c r="CV45" s="4"/>
      <c r="CW45" s="4"/>
      <c r="CX45" s="4"/>
      <c r="CY45" s="4"/>
      <c r="CZ45" s="1"/>
      <c r="DA45" s="35"/>
      <c r="DB45" s="17"/>
      <c r="DC45" s="4"/>
      <c r="DD45" s="4"/>
      <c r="DE45" s="4"/>
      <c r="DF45" s="17"/>
      <c r="DG45" s="17"/>
      <c r="DH45" s="1"/>
    </row>
    <row r="46" spans="1:112" x14ac:dyDescent="0.2">
      <c r="A46" s="36" t="s">
        <v>29</v>
      </c>
      <c r="B46" s="24" t="s">
        <v>21</v>
      </c>
      <c r="C46" s="7">
        <f t="shared" ref="C46:F49" si="6">C40</f>
        <v>20</v>
      </c>
      <c r="D46" s="7">
        <f t="shared" si="6"/>
        <v>16</v>
      </c>
      <c r="E46" s="7">
        <f t="shared" si="6"/>
        <v>2</v>
      </c>
      <c r="F46" s="7">
        <f t="shared" si="6"/>
        <v>2</v>
      </c>
      <c r="G46" s="7">
        <f>SUM(D46:F46)</f>
        <v>20</v>
      </c>
      <c r="H46" s="1"/>
      <c r="I46" s="36" t="s">
        <v>29</v>
      </c>
      <c r="J46" s="24" t="s">
        <v>21</v>
      </c>
      <c r="K46" s="7">
        <f t="shared" ref="K46:N49" si="7">C46+K40</f>
        <v>40</v>
      </c>
      <c r="L46" s="7">
        <f t="shared" si="7"/>
        <v>32</v>
      </c>
      <c r="M46" s="7">
        <f t="shared" si="7"/>
        <v>4</v>
      </c>
      <c r="N46" s="7">
        <f t="shared" si="7"/>
        <v>4</v>
      </c>
      <c r="O46" s="7">
        <f>SUM(L46:N46)</f>
        <v>40</v>
      </c>
      <c r="P46" s="7"/>
      <c r="Q46" s="36" t="s">
        <v>29</v>
      </c>
      <c r="R46" s="24" t="s">
        <v>21</v>
      </c>
      <c r="S46" s="7">
        <f t="shared" ref="S46:V49" si="8">K46+S40</f>
        <v>60</v>
      </c>
      <c r="T46" s="7">
        <f t="shared" si="8"/>
        <v>48</v>
      </c>
      <c r="U46" s="7">
        <f t="shared" si="8"/>
        <v>6</v>
      </c>
      <c r="V46" s="7">
        <f t="shared" si="8"/>
        <v>6</v>
      </c>
      <c r="W46" s="7">
        <f>SUM(T46:V46)</f>
        <v>60</v>
      </c>
      <c r="X46" s="1"/>
      <c r="Y46" s="36" t="s">
        <v>29</v>
      </c>
      <c r="Z46" s="24" t="s">
        <v>21</v>
      </c>
      <c r="AA46" s="7">
        <f t="shared" ref="AA46:AD49" si="9">S46+AA40</f>
        <v>80</v>
      </c>
      <c r="AB46" s="7">
        <f t="shared" si="9"/>
        <v>64</v>
      </c>
      <c r="AC46" s="7">
        <f t="shared" si="9"/>
        <v>8</v>
      </c>
      <c r="AD46" s="7">
        <f t="shared" si="9"/>
        <v>8</v>
      </c>
      <c r="AE46" s="7">
        <f>SUM(AB46:AD46)</f>
        <v>80</v>
      </c>
      <c r="AF46" s="1"/>
      <c r="AG46" s="36" t="s">
        <v>29</v>
      </c>
      <c r="AH46" s="24" t="s">
        <v>21</v>
      </c>
      <c r="AI46" s="7">
        <f t="shared" ref="AI46:AL49" si="10">AA46+AI40</f>
        <v>100</v>
      </c>
      <c r="AJ46" s="7">
        <f t="shared" si="10"/>
        <v>80</v>
      </c>
      <c r="AK46" s="7">
        <f t="shared" si="10"/>
        <v>10</v>
      </c>
      <c r="AL46" s="7">
        <f t="shared" si="10"/>
        <v>10</v>
      </c>
      <c r="AM46" s="7">
        <f>SUM(AJ46:AL46)</f>
        <v>100</v>
      </c>
      <c r="AN46" s="1"/>
      <c r="AO46" s="36" t="s">
        <v>29</v>
      </c>
      <c r="AP46" s="24" t="s">
        <v>21</v>
      </c>
      <c r="AQ46" s="7">
        <f t="shared" ref="AQ46:AT49" si="11">AI46+AQ40</f>
        <v>120</v>
      </c>
      <c r="AR46" s="7">
        <f t="shared" si="11"/>
        <v>96</v>
      </c>
      <c r="AS46" s="7">
        <f t="shared" si="11"/>
        <v>12</v>
      </c>
      <c r="AT46" s="7">
        <f t="shared" si="11"/>
        <v>12</v>
      </c>
      <c r="AU46" s="7">
        <f>SUM(AR46:AT46)</f>
        <v>120</v>
      </c>
      <c r="AV46" s="1"/>
      <c r="AW46" s="36" t="s">
        <v>29</v>
      </c>
      <c r="AX46" s="24" t="s">
        <v>21</v>
      </c>
      <c r="AY46" s="7">
        <f t="shared" ref="AY46:BB49" si="12">AQ46+AY40</f>
        <v>140</v>
      </c>
      <c r="AZ46" s="7">
        <f t="shared" si="12"/>
        <v>112</v>
      </c>
      <c r="BA46" s="7">
        <f t="shared" si="12"/>
        <v>14</v>
      </c>
      <c r="BB46" s="7">
        <f t="shared" si="12"/>
        <v>14</v>
      </c>
      <c r="BC46" s="7">
        <f>SUM(AZ46:BB46)</f>
        <v>140</v>
      </c>
      <c r="BD46" s="1"/>
      <c r="BE46" s="36" t="s">
        <v>29</v>
      </c>
      <c r="BF46" s="24" t="s">
        <v>21</v>
      </c>
      <c r="BG46" s="7">
        <f t="shared" ref="BG46:BJ49" si="13">AY46+BG40</f>
        <v>160</v>
      </c>
      <c r="BH46" s="7">
        <f t="shared" si="13"/>
        <v>128</v>
      </c>
      <c r="BI46" s="7">
        <f t="shared" si="13"/>
        <v>16</v>
      </c>
      <c r="BJ46" s="7">
        <f t="shared" si="13"/>
        <v>16</v>
      </c>
      <c r="BK46" s="7">
        <f>SUM(BH46:BJ46)</f>
        <v>160</v>
      </c>
      <c r="BL46" s="1"/>
      <c r="BM46" s="36" t="s">
        <v>29</v>
      </c>
      <c r="BN46" s="24" t="s">
        <v>21</v>
      </c>
      <c r="BO46" s="7">
        <f t="shared" ref="BO46:BR49" si="14">BG46+BO40</f>
        <v>180</v>
      </c>
      <c r="BP46" s="7">
        <f t="shared" si="14"/>
        <v>144</v>
      </c>
      <c r="BQ46" s="7">
        <f t="shared" si="14"/>
        <v>18</v>
      </c>
      <c r="BR46" s="7">
        <f t="shared" si="14"/>
        <v>18</v>
      </c>
      <c r="BS46" s="7">
        <f>SUM(BP46:BR46)</f>
        <v>180</v>
      </c>
      <c r="BT46" s="1"/>
      <c r="BU46" s="36" t="s">
        <v>29</v>
      </c>
      <c r="BV46" s="24" t="s">
        <v>21</v>
      </c>
      <c r="BW46" s="7">
        <f t="shared" ref="BW46:BZ49" si="15">BO46+BW40</f>
        <v>200</v>
      </c>
      <c r="BX46" s="7">
        <f t="shared" si="15"/>
        <v>160</v>
      </c>
      <c r="BY46" s="7">
        <f t="shared" si="15"/>
        <v>20</v>
      </c>
      <c r="BZ46" s="7">
        <f t="shared" si="15"/>
        <v>20</v>
      </c>
      <c r="CA46" s="7">
        <f>SUM(BX46:BZ46)</f>
        <v>200</v>
      </c>
      <c r="CB46" s="7"/>
      <c r="CC46" s="36" t="s">
        <v>29</v>
      </c>
      <c r="CD46" s="24" t="s">
        <v>21</v>
      </c>
      <c r="CE46" s="7">
        <f t="shared" ref="CE46:CH49" si="16">BW46+CE40</f>
        <v>220</v>
      </c>
      <c r="CF46" s="7">
        <f t="shared" si="16"/>
        <v>176</v>
      </c>
      <c r="CG46" s="7">
        <f t="shared" si="16"/>
        <v>22</v>
      </c>
      <c r="CH46" s="7">
        <f t="shared" si="16"/>
        <v>22</v>
      </c>
      <c r="CI46" s="7">
        <f>SUM(CF46:CH46)</f>
        <v>220</v>
      </c>
      <c r="CJ46" s="21"/>
      <c r="CK46" s="36" t="s">
        <v>29</v>
      </c>
      <c r="CL46" s="24" t="s">
        <v>21</v>
      </c>
      <c r="CM46" s="7">
        <f t="shared" ref="CM46:CP49" si="17">CE46+CM40</f>
        <v>240</v>
      </c>
      <c r="CN46" s="7">
        <f t="shared" si="17"/>
        <v>192</v>
      </c>
      <c r="CO46" s="7">
        <f t="shared" si="17"/>
        <v>24</v>
      </c>
      <c r="CP46" s="7">
        <f t="shared" si="17"/>
        <v>24</v>
      </c>
      <c r="CQ46" s="7">
        <f>SUM(CN46:CP46)</f>
        <v>240</v>
      </c>
      <c r="CR46" s="1"/>
      <c r="CS46" s="36" t="s">
        <v>29</v>
      </c>
      <c r="CT46" s="24" t="s">
        <v>21</v>
      </c>
      <c r="CU46" s="7">
        <f t="shared" ref="CU46:CX49" si="18">CM46+CU40</f>
        <v>240</v>
      </c>
      <c r="CV46" s="7">
        <f t="shared" si="18"/>
        <v>192</v>
      </c>
      <c r="CW46" s="7">
        <f t="shared" si="18"/>
        <v>24</v>
      </c>
      <c r="CX46" s="7">
        <f t="shared" si="18"/>
        <v>24</v>
      </c>
      <c r="CY46" s="7">
        <f>SUM(CV46:CX46)</f>
        <v>240</v>
      </c>
      <c r="CZ46" s="1"/>
      <c r="DA46" s="37"/>
      <c r="DB46" s="38"/>
      <c r="DC46" s="21"/>
      <c r="DD46" s="21"/>
      <c r="DE46" s="21"/>
      <c r="DF46" s="22"/>
      <c r="DG46" s="6"/>
      <c r="DH46" s="8"/>
    </row>
    <row r="47" spans="1:112" x14ac:dyDescent="0.2">
      <c r="A47" s="27">
        <f>C47/C46</f>
        <v>0.5</v>
      </c>
      <c r="B47" s="6" t="s">
        <v>22</v>
      </c>
      <c r="C47" s="7">
        <f t="shared" si="6"/>
        <v>10</v>
      </c>
      <c r="D47" s="7">
        <f t="shared" si="6"/>
        <v>8</v>
      </c>
      <c r="E47" s="7">
        <f t="shared" si="6"/>
        <v>1</v>
      </c>
      <c r="F47" s="7">
        <f t="shared" si="6"/>
        <v>1</v>
      </c>
      <c r="G47" s="7">
        <f>SUM(D47:F47)</f>
        <v>10</v>
      </c>
      <c r="H47" s="1"/>
      <c r="I47" s="27">
        <f>K47/K46</f>
        <v>0.5</v>
      </c>
      <c r="J47" s="6" t="s">
        <v>22</v>
      </c>
      <c r="K47" s="7">
        <f t="shared" si="7"/>
        <v>20</v>
      </c>
      <c r="L47" s="7">
        <f t="shared" si="7"/>
        <v>16</v>
      </c>
      <c r="M47" s="7">
        <f t="shared" si="7"/>
        <v>2</v>
      </c>
      <c r="N47" s="7">
        <f t="shared" si="7"/>
        <v>2</v>
      </c>
      <c r="O47" s="7">
        <f>SUM(L47:N47)</f>
        <v>20</v>
      </c>
      <c r="P47" s="7"/>
      <c r="Q47" s="27">
        <f>S47/S46</f>
        <v>0.5</v>
      </c>
      <c r="R47" s="6" t="s">
        <v>22</v>
      </c>
      <c r="S47" s="7">
        <f t="shared" si="8"/>
        <v>30</v>
      </c>
      <c r="T47" s="7">
        <f t="shared" si="8"/>
        <v>24</v>
      </c>
      <c r="U47" s="7">
        <f t="shared" si="8"/>
        <v>3</v>
      </c>
      <c r="V47" s="7">
        <f t="shared" si="8"/>
        <v>3</v>
      </c>
      <c r="W47" s="7">
        <f>SUM(T47:V47)</f>
        <v>30</v>
      </c>
      <c r="X47" s="1"/>
      <c r="Y47" s="27">
        <f>AA47/AA46</f>
        <v>0.5</v>
      </c>
      <c r="Z47" s="6" t="s">
        <v>22</v>
      </c>
      <c r="AA47" s="7">
        <f t="shared" si="9"/>
        <v>40</v>
      </c>
      <c r="AB47" s="7">
        <f t="shared" si="9"/>
        <v>32</v>
      </c>
      <c r="AC47" s="7">
        <f t="shared" si="9"/>
        <v>4</v>
      </c>
      <c r="AD47" s="7">
        <f t="shared" si="9"/>
        <v>4</v>
      </c>
      <c r="AE47" s="7">
        <f>SUM(AB47:AD47)</f>
        <v>40</v>
      </c>
      <c r="AF47" s="1"/>
      <c r="AG47" s="27">
        <f>AI47/AI46</f>
        <v>0.5</v>
      </c>
      <c r="AH47" s="6" t="s">
        <v>22</v>
      </c>
      <c r="AI47" s="7">
        <f t="shared" si="10"/>
        <v>50</v>
      </c>
      <c r="AJ47" s="7">
        <f t="shared" si="10"/>
        <v>40</v>
      </c>
      <c r="AK47" s="7">
        <f t="shared" si="10"/>
        <v>5</v>
      </c>
      <c r="AL47" s="7">
        <f t="shared" si="10"/>
        <v>5</v>
      </c>
      <c r="AM47" s="7">
        <f>SUM(AJ47:AL47)</f>
        <v>50</v>
      </c>
      <c r="AN47" s="1"/>
      <c r="AO47" s="27">
        <f>AQ47/AQ46</f>
        <v>0.5</v>
      </c>
      <c r="AP47" s="6" t="s">
        <v>22</v>
      </c>
      <c r="AQ47" s="7">
        <f t="shared" si="11"/>
        <v>60</v>
      </c>
      <c r="AR47" s="7">
        <f t="shared" si="11"/>
        <v>48</v>
      </c>
      <c r="AS47" s="7">
        <f t="shared" si="11"/>
        <v>6</v>
      </c>
      <c r="AT47" s="7">
        <f t="shared" si="11"/>
        <v>6</v>
      </c>
      <c r="AU47" s="7">
        <f>SUM(AR47:AT47)</f>
        <v>60</v>
      </c>
      <c r="AV47" s="1"/>
      <c r="AW47" s="27">
        <f>AY47/AY46</f>
        <v>0.5</v>
      </c>
      <c r="AX47" s="6" t="s">
        <v>22</v>
      </c>
      <c r="AY47" s="7">
        <f t="shared" si="12"/>
        <v>70</v>
      </c>
      <c r="AZ47" s="7">
        <f t="shared" si="12"/>
        <v>56</v>
      </c>
      <c r="BA47" s="7">
        <f t="shared" si="12"/>
        <v>7</v>
      </c>
      <c r="BB47" s="7">
        <f t="shared" si="12"/>
        <v>7</v>
      </c>
      <c r="BC47" s="7">
        <f>SUM(AZ47:BB47)</f>
        <v>70</v>
      </c>
      <c r="BD47" s="1"/>
      <c r="BE47" s="27">
        <f>BG47/BG46</f>
        <v>0.5</v>
      </c>
      <c r="BF47" s="6" t="s">
        <v>22</v>
      </c>
      <c r="BG47" s="7">
        <f t="shared" si="13"/>
        <v>80</v>
      </c>
      <c r="BH47" s="7">
        <f t="shared" si="13"/>
        <v>64</v>
      </c>
      <c r="BI47" s="7">
        <f t="shared" si="13"/>
        <v>8</v>
      </c>
      <c r="BJ47" s="7">
        <f t="shared" si="13"/>
        <v>8</v>
      </c>
      <c r="BK47" s="7">
        <f>SUM(BH47:BJ47)</f>
        <v>80</v>
      </c>
      <c r="BL47" s="1"/>
      <c r="BM47" s="27">
        <f>BO47/BO46</f>
        <v>0.5</v>
      </c>
      <c r="BN47" s="6" t="s">
        <v>22</v>
      </c>
      <c r="BO47" s="7">
        <f t="shared" si="14"/>
        <v>90</v>
      </c>
      <c r="BP47" s="7">
        <f t="shared" si="14"/>
        <v>72</v>
      </c>
      <c r="BQ47" s="7">
        <f t="shared" si="14"/>
        <v>9</v>
      </c>
      <c r="BR47" s="7">
        <f t="shared" si="14"/>
        <v>9</v>
      </c>
      <c r="BS47" s="7">
        <f>SUM(BP47:BR47)</f>
        <v>90</v>
      </c>
      <c r="BT47" s="1"/>
      <c r="BU47" s="27">
        <f>BW47/BW46</f>
        <v>0.5</v>
      </c>
      <c r="BV47" s="6" t="s">
        <v>22</v>
      </c>
      <c r="BW47" s="7">
        <f t="shared" si="15"/>
        <v>100</v>
      </c>
      <c r="BX47" s="7">
        <f t="shared" si="15"/>
        <v>80</v>
      </c>
      <c r="BY47" s="7">
        <f t="shared" si="15"/>
        <v>10</v>
      </c>
      <c r="BZ47" s="7">
        <f t="shared" si="15"/>
        <v>10</v>
      </c>
      <c r="CA47" s="7">
        <f>SUM(BX47:BZ47)</f>
        <v>100</v>
      </c>
      <c r="CB47" s="7"/>
      <c r="CC47" s="27">
        <f>CE47/CE46</f>
        <v>0.5</v>
      </c>
      <c r="CD47" s="6" t="s">
        <v>22</v>
      </c>
      <c r="CE47" s="7">
        <f t="shared" si="16"/>
        <v>110</v>
      </c>
      <c r="CF47" s="7">
        <f t="shared" si="16"/>
        <v>88</v>
      </c>
      <c r="CG47" s="7">
        <f t="shared" si="16"/>
        <v>11</v>
      </c>
      <c r="CH47" s="7">
        <f t="shared" si="16"/>
        <v>11</v>
      </c>
      <c r="CI47" s="7">
        <f>SUM(CF47:CH47)</f>
        <v>110</v>
      </c>
      <c r="CJ47" s="21"/>
      <c r="CK47" s="27">
        <f>CM47/CM46</f>
        <v>0.5</v>
      </c>
      <c r="CL47" s="6" t="s">
        <v>22</v>
      </c>
      <c r="CM47" s="7">
        <f t="shared" si="17"/>
        <v>120</v>
      </c>
      <c r="CN47" s="7">
        <f t="shared" si="17"/>
        <v>96</v>
      </c>
      <c r="CO47" s="7">
        <f t="shared" si="17"/>
        <v>12</v>
      </c>
      <c r="CP47" s="7">
        <f t="shared" si="17"/>
        <v>12</v>
      </c>
      <c r="CQ47" s="7">
        <f>SUM(CN47:CP47)</f>
        <v>120</v>
      </c>
      <c r="CR47" s="1"/>
      <c r="CS47" s="27">
        <f>CU47/CU46</f>
        <v>0.44791666666666669</v>
      </c>
      <c r="CT47" s="6" t="s">
        <v>22</v>
      </c>
      <c r="CU47" s="7">
        <f t="shared" si="18"/>
        <v>107.5</v>
      </c>
      <c r="CV47" s="7">
        <f t="shared" si="18"/>
        <v>86</v>
      </c>
      <c r="CW47" s="7">
        <f t="shared" si="18"/>
        <v>10.75</v>
      </c>
      <c r="CX47" s="7">
        <f t="shared" si="18"/>
        <v>10.75</v>
      </c>
      <c r="CY47" s="7">
        <f>SUM(CV47:CX47)</f>
        <v>107.5</v>
      </c>
      <c r="CZ47" s="1"/>
      <c r="DA47" s="60"/>
      <c r="DB47" s="61"/>
      <c r="DC47" s="62"/>
      <c r="DD47" s="62"/>
      <c r="DE47" s="62"/>
      <c r="DF47" s="63"/>
      <c r="DG47" s="63"/>
      <c r="DH47" s="8"/>
    </row>
    <row r="48" spans="1:112" x14ac:dyDescent="0.2">
      <c r="A48" s="5"/>
      <c r="B48" s="6" t="s">
        <v>23</v>
      </c>
      <c r="C48" s="7">
        <f t="shared" si="6"/>
        <v>15</v>
      </c>
      <c r="D48" s="7">
        <f t="shared" si="6"/>
        <v>12</v>
      </c>
      <c r="E48" s="7">
        <f t="shared" si="6"/>
        <v>1.5</v>
      </c>
      <c r="F48" s="7">
        <f t="shared" si="6"/>
        <v>1.5</v>
      </c>
      <c r="G48" s="7">
        <f>SUM(D48:F48)</f>
        <v>15</v>
      </c>
      <c r="H48" s="1"/>
      <c r="I48" s="5"/>
      <c r="J48" s="6" t="s">
        <v>23</v>
      </c>
      <c r="K48" s="7">
        <f t="shared" si="7"/>
        <v>30</v>
      </c>
      <c r="L48" s="7">
        <f t="shared" si="7"/>
        <v>24</v>
      </c>
      <c r="M48" s="7">
        <f t="shared" si="7"/>
        <v>3</v>
      </c>
      <c r="N48" s="7">
        <f t="shared" si="7"/>
        <v>3</v>
      </c>
      <c r="O48" s="7">
        <f>SUM(L48:N48)</f>
        <v>30</v>
      </c>
      <c r="P48" s="7"/>
      <c r="Q48" s="5"/>
      <c r="R48" s="6" t="s">
        <v>23</v>
      </c>
      <c r="S48" s="7">
        <f t="shared" si="8"/>
        <v>45</v>
      </c>
      <c r="T48" s="7">
        <f t="shared" si="8"/>
        <v>36</v>
      </c>
      <c r="U48" s="7">
        <f t="shared" si="8"/>
        <v>4.5</v>
      </c>
      <c r="V48" s="7">
        <f t="shared" si="8"/>
        <v>4.5</v>
      </c>
      <c r="W48" s="7">
        <f>SUM(T48:V48)</f>
        <v>45</v>
      </c>
      <c r="X48" s="1"/>
      <c r="Y48" s="5"/>
      <c r="Z48" s="6" t="s">
        <v>23</v>
      </c>
      <c r="AA48" s="7">
        <f t="shared" si="9"/>
        <v>60</v>
      </c>
      <c r="AB48" s="7">
        <f t="shared" si="9"/>
        <v>48</v>
      </c>
      <c r="AC48" s="7">
        <f t="shared" si="9"/>
        <v>6</v>
      </c>
      <c r="AD48" s="7">
        <f t="shared" si="9"/>
        <v>6</v>
      </c>
      <c r="AE48" s="7">
        <f>SUM(AB48:AD48)</f>
        <v>60</v>
      </c>
      <c r="AF48" s="1"/>
      <c r="AG48" s="5"/>
      <c r="AH48" s="6" t="s">
        <v>23</v>
      </c>
      <c r="AI48" s="7">
        <f t="shared" si="10"/>
        <v>75</v>
      </c>
      <c r="AJ48" s="7">
        <f t="shared" si="10"/>
        <v>60</v>
      </c>
      <c r="AK48" s="7">
        <f t="shared" si="10"/>
        <v>7.5</v>
      </c>
      <c r="AL48" s="7">
        <f t="shared" si="10"/>
        <v>7.5</v>
      </c>
      <c r="AM48" s="7">
        <f>SUM(AJ48:AL48)</f>
        <v>75</v>
      </c>
      <c r="AN48" s="1"/>
      <c r="AO48" s="5"/>
      <c r="AP48" s="6" t="s">
        <v>23</v>
      </c>
      <c r="AQ48" s="7">
        <f t="shared" si="11"/>
        <v>90</v>
      </c>
      <c r="AR48" s="7">
        <f t="shared" si="11"/>
        <v>72</v>
      </c>
      <c r="AS48" s="7">
        <f t="shared" si="11"/>
        <v>9</v>
      </c>
      <c r="AT48" s="7">
        <f t="shared" si="11"/>
        <v>9</v>
      </c>
      <c r="AU48" s="7">
        <f>SUM(AR48:AT48)</f>
        <v>90</v>
      </c>
      <c r="AV48" s="1"/>
      <c r="AW48" s="5"/>
      <c r="AX48" s="6" t="s">
        <v>23</v>
      </c>
      <c r="AY48" s="7">
        <f t="shared" si="12"/>
        <v>105</v>
      </c>
      <c r="AZ48" s="7">
        <f t="shared" si="12"/>
        <v>84</v>
      </c>
      <c r="BA48" s="7">
        <f t="shared" si="12"/>
        <v>10.5</v>
      </c>
      <c r="BB48" s="7">
        <f t="shared" si="12"/>
        <v>10.5</v>
      </c>
      <c r="BC48" s="7">
        <f>SUM(AZ48:BB48)</f>
        <v>105</v>
      </c>
      <c r="BD48" s="1"/>
      <c r="BE48" s="5"/>
      <c r="BF48" s="6" t="s">
        <v>23</v>
      </c>
      <c r="BG48" s="7">
        <f t="shared" si="13"/>
        <v>120</v>
      </c>
      <c r="BH48" s="7">
        <f t="shared" si="13"/>
        <v>96</v>
      </c>
      <c r="BI48" s="7">
        <f t="shared" si="13"/>
        <v>12</v>
      </c>
      <c r="BJ48" s="7">
        <f t="shared" si="13"/>
        <v>12</v>
      </c>
      <c r="BK48" s="7">
        <f>SUM(BH48:BJ48)</f>
        <v>120</v>
      </c>
      <c r="BL48" s="1"/>
      <c r="BM48" s="5"/>
      <c r="BN48" s="6" t="s">
        <v>23</v>
      </c>
      <c r="BO48" s="7">
        <f t="shared" si="14"/>
        <v>135</v>
      </c>
      <c r="BP48" s="7">
        <f t="shared" si="14"/>
        <v>108</v>
      </c>
      <c r="BQ48" s="7">
        <f t="shared" si="14"/>
        <v>13.5</v>
      </c>
      <c r="BR48" s="7">
        <f t="shared" si="14"/>
        <v>13.5</v>
      </c>
      <c r="BS48" s="7">
        <f>SUM(BP48:BR48)</f>
        <v>135</v>
      </c>
      <c r="BT48" s="1"/>
      <c r="BU48" s="5"/>
      <c r="BV48" s="6" t="s">
        <v>23</v>
      </c>
      <c r="BW48" s="7">
        <f t="shared" si="15"/>
        <v>150</v>
      </c>
      <c r="BX48" s="7">
        <f t="shared" si="15"/>
        <v>120</v>
      </c>
      <c r="BY48" s="7">
        <f t="shared" si="15"/>
        <v>15</v>
      </c>
      <c r="BZ48" s="7">
        <f t="shared" si="15"/>
        <v>15</v>
      </c>
      <c r="CA48" s="7">
        <f>SUM(BX48:BZ48)</f>
        <v>150</v>
      </c>
      <c r="CB48" s="7"/>
      <c r="CC48" s="5"/>
      <c r="CD48" s="6" t="s">
        <v>23</v>
      </c>
      <c r="CE48" s="7">
        <f t="shared" si="16"/>
        <v>165</v>
      </c>
      <c r="CF48" s="7">
        <f t="shared" si="16"/>
        <v>132</v>
      </c>
      <c r="CG48" s="7">
        <f t="shared" si="16"/>
        <v>16.5</v>
      </c>
      <c r="CH48" s="7">
        <f t="shared" si="16"/>
        <v>16.5</v>
      </c>
      <c r="CI48" s="7">
        <f>SUM(CF48:CH48)</f>
        <v>165</v>
      </c>
      <c r="CJ48" s="21"/>
      <c r="CK48" s="5"/>
      <c r="CL48" s="6" t="s">
        <v>23</v>
      </c>
      <c r="CM48" s="7">
        <f t="shared" si="17"/>
        <v>180</v>
      </c>
      <c r="CN48" s="7">
        <f t="shared" si="17"/>
        <v>144</v>
      </c>
      <c r="CO48" s="7">
        <f t="shared" si="17"/>
        <v>18</v>
      </c>
      <c r="CP48" s="7">
        <f t="shared" si="17"/>
        <v>18</v>
      </c>
      <c r="CQ48" s="7">
        <f>SUM(CN48:CP48)</f>
        <v>180</v>
      </c>
      <c r="CR48" s="1"/>
      <c r="CS48" s="5"/>
      <c r="CT48" s="6" t="s">
        <v>23</v>
      </c>
      <c r="CU48" s="7">
        <f t="shared" si="18"/>
        <v>180</v>
      </c>
      <c r="CV48" s="7">
        <f t="shared" si="18"/>
        <v>144</v>
      </c>
      <c r="CW48" s="7">
        <f t="shared" si="18"/>
        <v>18</v>
      </c>
      <c r="CX48" s="7">
        <f t="shared" si="18"/>
        <v>18</v>
      </c>
      <c r="CY48" s="7">
        <f>SUM(CV48:CX48)</f>
        <v>180</v>
      </c>
      <c r="CZ48" s="1"/>
      <c r="DA48" s="39"/>
      <c r="DB48" s="40"/>
      <c r="DC48" s="21"/>
      <c r="DD48" s="21"/>
      <c r="DE48" s="21"/>
      <c r="DF48" s="22"/>
      <c r="DG48" s="6"/>
      <c r="DH48" s="8"/>
    </row>
    <row r="49" spans="1:112" x14ac:dyDescent="0.2">
      <c r="A49" s="27">
        <f>C49/(C46+C47)</f>
        <v>0.5</v>
      </c>
      <c r="B49" s="6" t="s">
        <v>24</v>
      </c>
      <c r="C49" s="7">
        <f t="shared" si="6"/>
        <v>15</v>
      </c>
      <c r="D49" s="7">
        <f t="shared" si="6"/>
        <v>12</v>
      </c>
      <c r="E49" s="7">
        <f t="shared" si="6"/>
        <v>1.5</v>
      </c>
      <c r="F49" s="7">
        <f t="shared" si="6"/>
        <v>1.5</v>
      </c>
      <c r="G49" s="7">
        <f>SUM(D49:F49)</f>
        <v>15</v>
      </c>
      <c r="H49" s="1"/>
      <c r="I49" s="27">
        <f>K49/(K46+K47)</f>
        <v>0.5</v>
      </c>
      <c r="J49" s="6" t="s">
        <v>24</v>
      </c>
      <c r="K49" s="7">
        <f t="shared" si="7"/>
        <v>30</v>
      </c>
      <c r="L49" s="7">
        <f t="shared" si="7"/>
        <v>24</v>
      </c>
      <c r="M49" s="7">
        <f t="shared" si="7"/>
        <v>3</v>
      </c>
      <c r="N49" s="7">
        <f t="shared" si="7"/>
        <v>3</v>
      </c>
      <c r="O49" s="7">
        <f>SUM(L49:N49)</f>
        <v>30</v>
      </c>
      <c r="P49" s="7"/>
      <c r="Q49" s="27">
        <f>S49/(S46+S47)</f>
        <v>0.5</v>
      </c>
      <c r="R49" s="6" t="s">
        <v>24</v>
      </c>
      <c r="S49" s="7">
        <f t="shared" si="8"/>
        <v>45</v>
      </c>
      <c r="T49" s="7">
        <f t="shared" si="8"/>
        <v>36</v>
      </c>
      <c r="U49" s="7">
        <f t="shared" si="8"/>
        <v>4.5</v>
      </c>
      <c r="V49" s="7">
        <f t="shared" si="8"/>
        <v>4.5</v>
      </c>
      <c r="W49" s="7">
        <f>SUM(T49:V49)</f>
        <v>45</v>
      </c>
      <c r="X49" s="1"/>
      <c r="Y49" s="27">
        <f>AA49/(AA46+AA47)</f>
        <v>0.5</v>
      </c>
      <c r="Z49" s="6" t="s">
        <v>24</v>
      </c>
      <c r="AA49" s="7">
        <f t="shared" si="9"/>
        <v>60</v>
      </c>
      <c r="AB49" s="7">
        <f t="shared" si="9"/>
        <v>48</v>
      </c>
      <c r="AC49" s="7">
        <f t="shared" si="9"/>
        <v>6</v>
      </c>
      <c r="AD49" s="7">
        <f t="shared" si="9"/>
        <v>6</v>
      </c>
      <c r="AE49" s="7">
        <f>SUM(AB49:AD49)</f>
        <v>60</v>
      </c>
      <c r="AF49" s="1"/>
      <c r="AG49" s="27">
        <f>AI49/(AI46+AI47)</f>
        <v>0.5</v>
      </c>
      <c r="AH49" s="6" t="s">
        <v>24</v>
      </c>
      <c r="AI49" s="7">
        <f t="shared" si="10"/>
        <v>75</v>
      </c>
      <c r="AJ49" s="7">
        <f t="shared" si="10"/>
        <v>60</v>
      </c>
      <c r="AK49" s="7">
        <f t="shared" si="10"/>
        <v>7.5</v>
      </c>
      <c r="AL49" s="7">
        <f t="shared" si="10"/>
        <v>7.5</v>
      </c>
      <c r="AM49" s="7">
        <f>SUM(AJ49:AL49)</f>
        <v>75</v>
      </c>
      <c r="AN49" s="1"/>
      <c r="AO49" s="27">
        <f>AQ49/(AQ46+AQ47)</f>
        <v>0.5</v>
      </c>
      <c r="AP49" s="6" t="s">
        <v>24</v>
      </c>
      <c r="AQ49" s="7">
        <f t="shared" si="11"/>
        <v>90</v>
      </c>
      <c r="AR49" s="7">
        <f t="shared" si="11"/>
        <v>72</v>
      </c>
      <c r="AS49" s="7">
        <f t="shared" si="11"/>
        <v>9</v>
      </c>
      <c r="AT49" s="7">
        <f t="shared" si="11"/>
        <v>9</v>
      </c>
      <c r="AU49" s="7">
        <f>SUM(AR49:AT49)</f>
        <v>90</v>
      </c>
      <c r="AV49" s="1"/>
      <c r="AW49" s="27">
        <f>AY49/(AY46+AY47)</f>
        <v>0.5</v>
      </c>
      <c r="AX49" s="6" t="s">
        <v>24</v>
      </c>
      <c r="AY49" s="7">
        <f t="shared" si="12"/>
        <v>105</v>
      </c>
      <c r="AZ49" s="7">
        <f t="shared" si="12"/>
        <v>84</v>
      </c>
      <c r="BA49" s="7">
        <f t="shared" si="12"/>
        <v>10.5</v>
      </c>
      <c r="BB49" s="7">
        <f t="shared" si="12"/>
        <v>10.5</v>
      </c>
      <c r="BC49" s="7">
        <f>SUM(AZ49:BB49)</f>
        <v>105</v>
      </c>
      <c r="BD49" s="1"/>
      <c r="BE49" s="27">
        <f>BG49/(BG46+BG47)</f>
        <v>0.5</v>
      </c>
      <c r="BF49" s="6" t="s">
        <v>24</v>
      </c>
      <c r="BG49" s="7">
        <f t="shared" si="13"/>
        <v>120</v>
      </c>
      <c r="BH49" s="7">
        <f t="shared" si="13"/>
        <v>96</v>
      </c>
      <c r="BI49" s="7">
        <f t="shared" si="13"/>
        <v>12</v>
      </c>
      <c r="BJ49" s="7">
        <f t="shared" si="13"/>
        <v>12</v>
      </c>
      <c r="BK49" s="7">
        <f>SUM(BH49:BJ49)</f>
        <v>120</v>
      </c>
      <c r="BL49" s="1"/>
      <c r="BM49" s="27">
        <f>BO49/(BO46+BO47)</f>
        <v>0.5</v>
      </c>
      <c r="BN49" s="6" t="s">
        <v>24</v>
      </c>
      <c r="BO49" s="7">
        <f t="shared" si="14"/>
        <v>135</v>
      </c>
      <c r="BP49" s="7">
        <f t="shared" si="14"/>
        <v>108</v>
      </c>
      <c r="BQ49" s="7">
        <f t="shared" si="14"/>
        <v>13.5</v>
      </c>
      <c r="BR49" s="7">
        <f t="shared" si="14"/>
        <v>13.5</v>
      </c>
      <c r="BS49" s="7">
        <f>SUM(BP49:BR49)</f>
        <v>135</v>
      </c>
      <c r="BT49" s="1"/>
      <c r="BU49" s="27">
        <f>BW49/(BW46+BW47)</f>
        <v>0.5</v>
      </c>
      <c r="BV49" s="6" t="s">
        <v>24</v>
      </c>
      <c r="BW49" s="7">
        <f t="shared" si="15"/>
        <v>150</v>
      </c>
      <c r="BX49" s="7">
        <f t="shared" si="15"/>
        <v>120</v>
      </c>
      <c r="BY49" s="7">
        <f t="shared" si="15"/>
        <v>15</v>
      </c>
      <c r="BZ49" s="7">
        <f t="shared" si="15"/>
        <v>15</v>
      </c>
      <c r="CA49" s="7">
        <f>SUM(BX49:BZ49)</f>
        <v>150</v>
      </c>
      <c r="CB49" s="7"/>
      <c r="CC49" s="27">
        <f>CE49/(CE46+CE47)</f>
        <v>0.5</v>
      </c>
      <c r="CD49" s="6" t="s">
        <v>24</v>
      </c>
      <c r="CE49" s="7">
        <f t="shared" si="16"/>
        <v>165</v>
      </c>
      <c r="CF49" s="7">
        <f t="shared" si="16"/>
        <v>132</v>
      </c>
      <c r="CG49" s="7">
        <f t="shared" si="16"/>
        <v>16.5</v>
      </c>
      <c r="CH49" s="7">
        <f t="shared" si="16"/>
        <v>16.5</v>
      </c>
      <c r="CI49" s="7">
        <f>SUM(CF49:CH49)</f>
        <v>165</v>
      </c>
      <c r="CJ49" s="21"/>
      <c r="CK49" s="27">
        <f>CM49/(CM46+CM47)</f>
        <v>0.5</v>
      </c>
      <c r="CL49" s="6" t="s">
        <v>24</v>
      </c>
      <c r="CM49" s="7">
        <f t="shared" si="17"/>
        <v>180</v>
      </c>
      <c r="CN49" s="7">
        <f t="shared" si="17"/>
        <v>144</v>
      </c>
      <c r="CO49" s="7">
        <f t="shared" si="17"/>
        <v>18</v>
      </c>
      <c r="CP49" s="7">
        <f t="shared" si="17"/>
        <v>18</v>
      </c>
      <c r="CQ49" s="7">
        <f>SUM(CN49:CP49)</f>
        <v>180</v>
      </c>
      <c r="CR49" s="1"/>
      <c r="CS49" s="27">
        <f>CU49/(CU46+CU47)</f>
        <v>0.5611510791366906</v>
      </c>
      <c r="CT49" s="6" t="s">
        <v>24</v>
      </c>
      <c r="CU49" s="7">
        <f t="shared" si="18"/>
        <v>195</v>
      </c>
      <c r="CV49" s="7">
        <f t="shared" si="18"/>
        <v>156</v>
      </c>
      <c r="CW49" s="7">
        <f t="shared" si="18"/>
        <v>19.5</v>
      </c>
      <c r="CX49" s="7">
        <f t="shared" si="18"/>
        <v>19.5</v>
      </c>
      <c r="CY49" s="7">
        <f>SUM(CV49:CX49)</f>
        <v>195</v>
      </c>
      <c r="CZ49" s="1"/>
      <c r="DA49" s="41"/>
      <c r="DB49" s="42"/>
      <c r="DC49" s="43"/>
      <c r="DD49" s="44"/>
      <c r="DE49" s="44"/>
      <c r="DF49" s="45"/>
      <c r="DG49" s="6"/>
      <c r="DH49" s="64"/>
    </row>
    <row r="50" spans="1:112" ht="13.5" thickBot="1" x14ac:dyDescent="0.25">
      <c r="A50" s="46"/>
      <c r="B50" s="30" t="s">
        <v>14</v>
      </c>
      <c r="C50" s="31">
        <f>SUM(C46:C49)</f>
        <v>60</v>
      </c>
      <c r="D50" s="31">
        <f>SUM(D46:D49)</f>
        <v>48</v>
      </c>
      <c r="E50" s="31">
        <f>SUM(E46:E49)</f>
        <v>6</v>
      </c>
      <c r="F50" s="31">
        <f>SUM(F46:F49)</f>
        <v>6</v>
      </c>
      <c r="G50" s="31">
        <f>SUM(G46:G49)</f>
        <v>60</v>
      </c>
      <c r="H50" s="1"/>
      <c r="I50" s="46"/>
      <c r="J50" s="30" t="s">
        <v>14</v>
      </c>
      <c r="K50" s="31">
        <f>SUM(K46:K49)</f>
        <v>120</v>
      </c>
      <c r="L50" s="31">
        <f>SUM(L46:L49)</f>
        <v>96</v>
      </c>
      <c r="M50" s="31">
        <f>SUM(M46:M49)</f>
        <v>12</v>
      </c>
      <c r="N50" s="31">
        <f>SUM(N46:N49)</f>
        <v>12</v>
      </c>
      <c r="O50" s="31">
        <f>SUM(O46:O49)</f>
        <v>120</v>
      </c>
      <c r="P50" s="21"/>
      <c r="Q50" s="46"/>
      <c r="R50" s="30" t="s">
        <v>14</v>
      </c>
      <c r="S50" s="31">
        <f>SUM(S46:S49)</f>
        <v>180</v>
      </c>
      <c r="T50" s="31">
        <f>SUM(T46:T49)</f>
        <v>144</v>
      </c>
      <c r="U50" s="31">
        <f>SUM(U46:U49)</f>
        <v>18</v>
      </c>
      <c r="V50" s="31">
        <f>SUM(V46:V49)</f>
        <v>18</v>
      </c>
      <c r="W50" s="31">
        <f>SUM(W46:W49)</f>
        <v>180</v>
      </c>
      <c r="X50" s="1"/>
      <c r="Y50" s="46"/>
      <c r="Z50" s="30" t="s">
        <v>14</v>
      </c>
      <c r="AA50" s="31">
        <f>SUM(AA46:AA49)</f>
        <v>240</v>
      </c>
      <c r="AB50" s="31">
        <f>SUM(AB46:AB49)</f>
        <v>192</v>
      </c>
      <c r="AC50" s="31">
        <f>SUM(AC46:AC49)</f>
        <v>24</v>
      </c>
      <c r="AD50" s="31">
        <f>SUM(AD46:AD49)</f>
        <v>24</v>
      </c>
      <c r="AE50" s="31">
        <f>SUM(AE46:AE49)</f>
        <v>240</v>
      </c>
      <c r="AF50" s="1"/>
      <c r="AG50" s="46"/>
      <c r="AH50" s="30" t="s">
        <v>14</v>
      </c>
      <c r="AI50" s="31">
        <f>SUM(AI46:AI49)</f>
        <v>300</v>
      </c>
      <c r="AJ50" s="31">
        <f>SUM(AJ46:AJ49)</f>
        <v>240</v>
      </c>
      <c r="AK50" s="31">
        <f>SUM(AK46:AK49)</f>
        <v>30</v>
      </c>
      <c r="AL50" s="31">
        <f>SUM(AL46:AL49)</f>
        <v>30</v>
      </c>
      <c r="AM50" s="31">
        <f>SUM(AM46:AM49)</f>
        <v>300</v>
      </c>
      <c r="AN50" s="1"/>
      <c r="AO50" s="46"/>
      <c r="AP50" s="30" t="s">
        <v>14</v>
      </c>
      <c r="AQ50" s="31">
        <f>SUM(AQ46:AQ49)</f>
        <v>360</v>
      </c>
      <c r="AR50" s="31">
        <f>SUM(AR46:AR49)</f>
        <v>288</v>
      </c>
      <c r="AS50" s="31">
        <f>SUM(AS46:AS49)</f>
        <v>36</v>
      </c>
      <c r="AT50" s="31">
        <f>SUM(AT46:AT49)</f>
        <v>36</v>
      </c>
      <c r="AU50" s="31">
        <f>SUM(AU46:AU49)</f>
        <v>360</v>
      </c>
      <c r="AV50" s="1"/>
      <c r="AW50" s="46"/>
      <c r="AX50" s="30" t="s">
        <v>14</v>
      </c>
      <c r="AY50" s="31">
        <f>SUM(AY46:AY49)</f>
        <v>420</v>
      </c>
      <c r="AZ50" s="31">
        <f>SUM(AZ46:AZ49)</f>
        <v>336</v>
      </c>
      <c r="BA50" s="31">
        <f>SUM(BA46:BA49)</f>
        <v>42</v>
      </c>
      <c r="BB50" s="31">
        <f>SUM(BB46:BB49)</f>
        <v>42</v>
      </c>
      <c r="BC50" s="31">
        <f>SUM(BC46:BC49)</f>
        <v>420</v>
      </c>
      <c r="BD50" s="1"/>
      <c r="BE50" s="46"/>
      <c r="BF50" s="30" t="s">
        <v>14</v>
      </c>
      <c r="BG50" s="31">
        <f>SUM(BG46:BG49)</f>
        <v>480</v>
      </c>
      <c r="BH50" s="31">
        <f>SUM(BH46:BH49)</f>
        <v>384</v>
      </c>
      <c r="BI50" s="31">
        <f>SUM(BI46:BI49)</f>
        <v>48</v>
      </c>
      <c r="BJ50" s="31">
        <f>SUM(BJ46:BJ49)</f>
        <v>48</v>
      </c>
      <c r="BK50" s="31">
        <f>SUM(BK46:BK49)</f>
        <v>480</v>
      </c>
      <c r="BL50" s="1"/>
      <c r="BM50" s="46"/>
      <c r="BN50" s="30" t="s">
        <v>14</v>
      </c>
      <c r="BO50" s="31">
        <f>SUM(BO46:BO49)</f>
        <v>540</v>
      </c>
      <c r="BP50" s="31">
        <f>SUM(BP46:BP49)</f>
        <v>432</v>
      </c>
      <c r="BQ50" s="31">
        <f>SUM(BQ46:BQ49)</f>
        <v>54</v>
      </c>
      <c r="BR50" s="31">
        <f>SUM(BR46:BR49)</f>
        <v>54</v>
      </c>
      <c r="BS50" s="31">
        <f>SUM(BS46:BS49)</f>
        <v>540</v>
      </c>
      <c r="BT50" s="1"/>
      <c r="BU50" s="46"/>
      <c r="BV50" s="30" t="s">
        <v>14</v>
      </c>
      <c r="BW50" s="31">
        <f>SUM(BW46:BW49)</f>
        <v>600</v>
      </c>
      <c r="BX50" s="31">
        <f>SUM(BX46:BX49)</f>
        <v>480</v>
      </c>
      <c r="BY50" s="31">
        <f>SUM(BY46:BY49)</f>
        <v>60</v>
      </c>
      <c r="BZ50" s="31">
        <f>SUM(BZ46:BZ49)</f>
        <v>60</v>
      </c>
      <c r="CA50" s="31">
        <f>SUM(CA46:CA49)</f>
        <v>600</v>
      </c>
      <c r="CB50" s="21"/>
      <c r="CC50" s="46"/>
      <c r="CD50" s="30" t="s">
        <v>14</v>
      </c>
      <c r="CE50" s="31">
        <f>SUM(CE46:CE49)</f>
        <v>660</v>
      </c>
      <c r="CF50" s="31">
        <f>SUM(CF46:CF49)</f>
        <v>528</v>
      </c>
      <c r="CG50" s="31">
        <f>SUM(CG46:CG49)</f>
        <v>66</v>
      </c>
      <c r="CH50" s="31">
        <f>SUM(CH46:CH49)</f>
        <v>66</v>
      </c>
      <c r="CI50" s="31">
        <f>SUM(CI46:CI49)</f>
        <v>660</v>
      </c>
      <c r="CJ50" s="21"/>
      <c r="CK50" s="46"/>
      <c r="CL50" s="30" t="s">
        <v>14</v>
      </c>
      <c r="CM50" s="31">
        <f>SUM(CM46:CM49)</f>
        <v>720</v>
      </c>
      <c r="CN50" s="31">
        <f>SUM(CN46:CN49)</f>
        <v>576</v>
      </c>
      <c r="CO50" s="31">
        <f>SUM(CO46:CO49)</f>
        <v>72</v>
      </c>
      <c r="CP50" s="31">
        <f>SUM(CP46:CP49)</f>
        <v>72</v>
      </c>
      <c r="CQ50" s="31">
        <f>SUM(CQ46:CQ49)</f>
        <v>720</v>
      </c>
      <c r="CR50" s="1"/>
      <c r="CS50" s="46"/>
      <c r="CT50" s="30" t="s">
        <v>14</v>
      </c>
      <c r="CU50" s="31">
        <f>SUM(CU46:CU49)</f>
        <v>722.5</v>
      </c>
      <c r="CV50" s="31">
        <f>SUM(CV46:CV49)</f>
        <v>578</v>
      </c>
      <c r="CW50" s="31">
        <f>SUM(CW46:CW49)</f>
        <v>72.25</v>
      </c>
      <c r="CX50" s="31">
        <f>SUM(CX46:CX49)</f>
        <v>72.25</v>
      </c>
      <c r="CY50" s="31">
        <f>SUM(CY46:CY49)</f>
        <v>722.5</v>
      </c>
      <c r="CZ50" s="1"/>
      <c r="DA50" s="37"/>
      <c r="DB50" s="32"/>
      <c r="DC50" s="21"/>
      <c r="DD50" s="21"/>
      <c r="DE50" s="21"/>
      <c r="DF50" s="65"/>
      <c r="DG50" s="66"/>
      <c r="DH50" s="64"/>
    </row>
    <row r="51" spans="1:112" ht="13.5" thickTop="1" x14ac:dyDescent="0.2">
      <c r="A51" s="35"/>
      <c r="B51" s="17"/>
      <c r="C51" s="4"/>
      <c r="D51" s="4"/>
      <c r="E51" s="4"/>
      <c r="F51" s="4"/>
      <c r="G51" s="4"/>
      <c r="H51" s="1"/>
      <c r="I51" s="35"/>
      <c r="J51" s="17"/>
      <c r="K51" s="4"/>
      <c r="L51" s="4"/>
      <c r="M51" s="4"/>
      <c r="N51" s="4"/>
      <c r="O51" s="4"/>
      <c r="P51" s="4"/>
      <c r="Q51" s="35"/>
      <c r="R51" s="17"/>
      <c r="S51" s="4"/>
      <c r="T51" s="4"/>
      <c r="U51" s="4"/>
      <c r="V51" s="4"/>
      <c r="W51" s="4"/>
      <c r="X51" s="1"/>
      <c r="Y51" s="35"/>
      <c r="Z51" s="17"/>
      <c r="AA51" s="4"/>
      <c r="AB51" s="4"/>
      <c r="AC51" s="4"/>
      <c r="AD51" s="4"/>
      <c r="AE51" s="4"/>
      <c r="AF51" s="1"/>
      <c r="AG51" s="35"/>
      <c r="AH51" s="17"/>
      <c r="AI51" s="4"/>
      <c r="AJ51" s="4"/>
      <c r="AK51" s="4"/>
      <c r="AL51" s="4"/>
      <c r="AM51" s="4"/>
      <c r="AN51" s="1"/>
      <c r="AO51" s="35"/>
      <c r="AP51" s="17"/>
      <c r="AQ51" s="4"/>
      <c r="AR51" s="4"/>
      <c r="AS51" s="4"/>
      <c r="AT51" s="4"/>
      <c r="AU51" s="4"/>
      <c r="AV51" s="1"/>
      <c r="AW51" s="35"/>
      <c r="AX51" s="17"/>
      <c r="AY51" s="4"/>
      <c r="AZ51" s="4"/>
      <c r="BA51" s="4"/>
      <c r="BB51" s="4"/>
      <c r="BC51" s="4"/>
      <c r="BD51" s="1"/>
      <c r="BE51" s="35"/>
      <c r="BF51" s="17"/>
      <c r="BG51" s="4"/>
      <c r="BH51" s="4"/>
      <c r="BI51" s="4"/>
      <c r="BJ51" s="4"/>
      <c r="BK51" s="4"/>
      <c r="BL51" s="1"/>
      <c r="BM51" s="35"/>
      <c r="BN51" s="17"/>
      <c r="BO51" s="4"/>
      <c r="BP51" s="4"/>
      <c r="BQ51" s="4"/>
      <c r="BR51" s="4"/>
      <c r="BS51" s="4"/>
      <c r="BT51" s="1"/>
      <c r="BU51" s="35"/>
      <c r="BV51" s="17"/>
      <c r="BW51" s="4"/>
      <c r="BX51" s="4"/>
      <c r="BY51" s="4"/>
      <c r="BZ51" s="4"/>
      <c r="CA51" s="4"/>
      <c r="CB51" s="1"/>
      <c r="CC51" s="35"/>
      <c r="CD51" s="17"/>
      <c r="CE51" s="4"/>
      <c r="CF51" s="4"/>
      <c r="CG51" s="4"/>
      <c r="CH51" s="4"/>
      <c r="CI51" s="4"/>
      <c r="CJ51" s="1"/>
      <c r="CK51" s="35"/>
      <c r="CL51" s="17"/>
      <c r="CM51" s="4"/>
      <c r="CN51" s="4"/>
      <c r="CO51" s="4"/>
      <c r="CP51" s="4"/>
      <c r="CQ51" s="4"/>
      <c r="CR51" s="1"/>
      <c r="CS51" s="35"/>
      <c r="CT51" s="17"/>
      <c r="CU51" s="4"/>
      <c r="CV51" s="4"/>
      <c r="CW51" s="4"/>
      <c r="CX51" s="4"/>
      <c r="CY51" s="4"/>
      <c r="CZ51" s="1"/>
      <c r="DA51" s="67"/>
      <c r="DB51" s="8"/>
      <c r="DC51" s="8"/>
      <c r="DD51" s="8"/>
      <c r="DE51" s="8"/>
      <c r="DF51" s="66"/>
      <c r="DG51" s="66"/>
      <c r="DH51" s="64"/>
    </row>
    <row r="52" spans="1:112" x14ac:dyDescent="0.2">
      <c r="A52" s="47" t="s">
        <v>30</v>
      </c>
      <c r="B52" s="47" t="s">
        <v>64</v>
      </c>
      <c r="C52" s="1"/>
      <c r="D52" s="1"/>
      <c r="E52" s="1"/>
      <c r="F52" s="1"/>
      <c r="G52" s="1"/>
      <c r="H52" s="1"/>
      <c r="I52" s="47" t="s">
        <v>30</v>
      </c>
      <c r="J52" s="47" t="s">
        <v>64</v>
      </c>
      <c r="K52" s="1"/>
      <c r="L52" s="1"/>
      <c r="M52" s="1"/>
      <c r="N52" s="1"/>
      <c r="O52" s="1"/>
      <c r="P52" s="1"/>
      <c r="Q52" s="47" t="s">
        <v>30</v>
      </c>
      <c r="R52" s="47" t="s">
        <v>64</v>
      </c>
      <c r="S52" s="1"/>
      <c r="T52" s="1"/>
      <c r="U52" s="1"/>
      <c r="V52" s="1"/>
      <c r="W52" s="1"/>
      <c r="X52" s="1"/>
      <c r="Y52" s="47" t="s">
        <v>30</v>
      </c>
      <c r="Z52" s="47" t="s">
        <v>64</v>
      </c>
      <c r="AA52" s="1"/>
      <c r="AB52" s="1"/>
      <c r="AC52" s="1"/>
      <c r="AD52" s="1"/>
      <c r="AE52" s="1"/>
      <c r="AF52" s="1"/>
      <c r="AG52" s="47" t="s">
        <v>30</v>
      </c>
      <c r="AH52" s="47" t="s">
        <v>64</v>
      </c>
      <c r="AI52" s="1"/>
      <c r="AJ52" s="1"/>
      <c r="AK52" s="1"/>
      <c r="AL52" s="1"/>
      <c r="AM52" s="1"/>
      <c r="AN52" s="1"/>
      <c r="AO52" s="47" t="s">
        <v>30</v>
      </c>
      <c r="AP52" s="47" t="s">
        <v>64</v>
      </c>
      <c r="AQ52" s="1"/>
      <c r="AR52" s="1"/>
      <c r="AS52" s="1"/>
      <c r="AT52" s="1"/>
      <c r="AU52" s="1"/>
      <c r="AV52" s="1"/>
      <c r="AW52" s="47" t="s">
        <v>30</v>
      </c>
      <c r="AX52" s="47" t="s">
        <v>64</v>
      </c>
      <c r="AY52" s="1"/>
      <c r="AZ52" s="1"/>
      <c r="BA52" s="1"/>
      <c r="BB52" s="1"/>
      <c r="BC52" s="1"/>
      <c r="BD52" s="1"/>
      <c r="BE52" s="47" t="s">
        <v>30</v>
      </c>
      <c r="BF52" s="47" t="s">
        <v>64</v>
      </c>
      <c r="BG52" s="1"/>
      <c r="BH52" s="1"/>
      <c r="BI52" s="1"/>
      <c r="BJ52" s="1"/>
      <c r="BK52" s="1"/>
      <c r="BL52" s="1"/>
      <c r="BM52" s="47" t="s">
        <v>30</v>
      </c>
      <c r="BN52" s="47" t="s">
        <v>64</v>
      </c>
      <c r="BO52" s="1"/>
      <c r="BP52" s="1"/>
      <c r="BQ52" s="1"/>
      <c r="BR52" s="1"/>
      <c r="BS52" s="1"/>
      <c r="BT52" s="1"/>
      <c r="BU52" s="47" t="s">
        <v>30</v>
      </c>
      <c r="BV52" s="47" t="s">
        <v>64</v>
      </c>
      <c r="BW52" s="1"/>
      <c r="BX52" s="1"/>
      <c r="BY52" s="1"/>
      <c r="BZ52" s="1"/>
      <c r="CA52" s="1"/>
      <c r="CB52" s="1"/>
      <c r="CC52" s="47" t="s">
        <v>30</v>
      </c>
      <c r="CD52" s="47" t="s">
        <v>64</v>
      </c>
      <c r="CE52" s="1"/>
      <c r="CF52" s="1"/>
      <c r="CG52" s="1"/>
      <c r="CH52" s="1"/>
      <c r="CI52" s="1"/>
      <c r="CJ52" s="1"/>
      <c r="CK52" s="47" t="s">
        <v>30</v>
      </c>
      <c r="CL52" s="47" t="s">
        <v>64</v>
      </c>
      <c r="CM52" s="1"/>
      <c r="CN52" s="1"/>
      <c r="CO52" s="1"/>
      <c r="CP52" s="1"/>
      <c r="CQ52" s="1"/>
      <c r="CR52" s="1"/>
      <c r="CS52" s="47" t="s">
        <v>30</v>
      </c>
      <c r="CT52" s="47" t="s">
        <v>64</v>
      </c>
      <c r="CU52" s="1"/>
      <c r="CV52" s="1"/>
      <c r="CW52" s="1"/>
      <c r="CX52" s="1"/>
      <c r="CY52" s="1"/>
      <c r="CZ52" s="1"/>
      <c r="DA52" s="47" t="s">
        <v>30</v>
      </c>
      <c r="DB52" s="47" t="s">
        <v>64</v>
      </c>
      <c r="DC52" s="1"/>
      <c r="DD52" s="1"/>
      <c r="DE52" s="1"/>
      <c r="DF52" s="1"/>
      <c r="DG52" s="1"/>
    </row>
    <row r="54" spans="1:112" x14ac:dyDescent="0.2">
      <c r="A54" s="1"/>
      <c r="B54" s="47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</row>
    <row r="55" spans="1:112" s="76" customFormat="1" x14ac:dyDescent="0.2">
      <c r="B55" s="77"/>
    </row>
    <row r="57" spans="1:112" x14ac:dyDescent="0.2">
      <c r="A57" s="95" t="str">
        <f>A1</f>
        <v>MPO AGENCY NAME</v>
      </c>
      <c r="B57" s="95"/>
      <c r="C57" s="95"/>
      <c r="D57" s="95"/>
      <c r="E57" s="95"/>
      <c r="F57" s="95"/>
      <c r="G57" s="95"/>
      <c r="I57" s="95" t="str">
        <f>I1</f>
        <v>MPO AGENCY NAME</v>
      </c>
      <c r="J57" s="95"/>
      <c r="K57" s="95"/>
      <c r="L57" s="95"/>
      <c r="M57" s="95"/>
      <c r="N57" s="95"/>
      <c r="O57" s="95"/>
      <c r="P57" s="48"/>
      <c r="Q57" s="95" t="str">
        <f>Q1</f>
        <v>MPO AGENCY NAME</v>
      </c>
      <c r="R57" s="95"/>
      <c r="S57" s="95"/>
      <c r="T57" s="95"/>
      <c r="U57" s="95"/>
      <c r="V57" s="95"/>
      <c r="W57" s="95"/>
      <c r="Y57" s="95" t="str">
        <f>Y1</f>
        <v>MPO AGENCY NAME</v>
      </c>
      <c r="Z57" s="95"/>
      <c r="AA57" s="95"/>
      <c r="AB57" s="95"/>
      <c r="AC57" s="95"/>
      <c r="AD57" s="95"/>
      <c r="AE57" s="95"/>
      <c r="AG57" s="95" t="str">
        <f>AG1</f>
        <v>MPO AGENCY NAME</v>
      </c>
      <c r="AH57" s="95"/>
      <c r="AI57" s="95"/>
      <c r="AJ57" s="95"/>
      <c r="AK57" s="95"/>
      <c r="AL57" s="95"/>
      <c r="AM57" s="95"/>
      <c r="AO57" s="95" t="str">
        <f>AO1</f>
        <v>MPO AGENCY NAME</v>
      </c>
      <c r="AP57" s="95"/>
      <c r="AQ57" s="95"/>
      <c r="AR57" s="95"/>
      <c r="AS57" s="95"/>
      <c r="AT57" s="95"/>
      <c r="AU57" s="95"/>
      <c r="AW57" s="95" t="str">
        <f>AW1</f>
        <v>MPO AGENCY NAME</v>
      </c>
      <c r="AX57" s="95"/>
      <c r="AY57" s="95"/>
      <c r="AZ57" s="95"/>
      <c r="BA57" s="95"/>
      <c r="BB57" s="95"/>
      <c r="BC57" s="95"/>
      <c r="BE57" s="95" t="str">
        <f>BE1</f>
        <v>MPO AGENCY NAME</v>
      </c>
      <c r="BF57" s="95"/>
      <c r="BG57" s="95"/>
      <c r="BH57" s="95"/>
      <c r="BI57" s="95"/>
      <c r="BJ57" s="95"/>
      <c r="BK57" s="95"/>
      <c r="BM57" s="95" t="str">
        <f>BM1</f>
        <v>MPO AGENCY NAME</v>
      </c>
      <c r="BN57" s="95"/>
      <c r="BO57" s="95"/>
      <c r="BP57" s="95"/>
      <c r="BQ57" s="95"/>
      <c r="BR57" s="95"/>
      <c r="BS57" s="95"/>
      <c r="BU57" s="95" t="str">
        <f>BU1</f>
        <v>MPO AGENCY NAME</v>
      </c>
      <c r="BV57" s="95"/>
      <c r="BW57" s="95"/>
      <c r="BX57" s="95"/>
      <c r="BY57" s="95"/>
      <c r="BZ57" s="95"/>
      <c r="CA57" s="95"/>
      <c r="CC57" s="95" t="str">
        <f>CC1</f>
        <v>MPO AGENCY NAME</v>
      </c>
      <c r="CD57" s="95"/>
      <c r="CE57" s="95"/>
      <c r="CF57" s="95"/>
      <c r="CG57" s="95"/>
      <c r="CH57" s="95"/>
      <c r="CI57" s="95"/>
      <c r="CK57" s="95" t="str">
        <f>CK1</f>
        <v>MPO AGENCY NAME</v>
      </c>
      <c r="CL57" s="95"/>
      <c r="CM57" s="95"/>
      <c r="CN57" s="95"/>
      <c r="CO57" s="95"/>
      <c r="CP57" s="95"/>
      <c r="CQ57" s="95"/>
      <c r="CS57" s="95" t="str">
        <f>CS1</f>
        <v>MPO AGENCY NAME</v>
      </c>
      <c r="CT57" s="95"/>
      <c r="CU57" s="95"/>
      <c r="CV57" s="95"/>
      <c r="CW57" s="95"/>
      <c r="CX57" s="95"/>
      <c r="CY57" s="95"/>
    </row>
    <row r="58" spans="1:112" x14ac:dyDescent="0.2">
      <c r="A58" s="96" t="s">
        <v>56</v>
      </c>
      <c r="B58" s="96"/>
      <c r="C58" s="96"/>
      <c r="D58" s="96"/>
      <c r="E58" s="96"/>
      <c r="F58" s="96"/>
      <c r="G58" s="96"/>
      <c r="I58" s="96" t="s">
        <v>56</v>
      </c>
      <c r="J58" s="96"/>
      <c r="K58" s="96"/>
      <c r="L58" s="96"/>
      <c r="M58" s="96"/>
      <c r="N58" s="96"/>
      <c r="O58" s="96"/>
      <c r="P58" s="78"/>
      <c r="Q58" s="96" t="s">
        <v>56</v>
      </c>
      <c r="R58" s="96"/>
      <c r="S58" s="96"/>
      <c r="T58" s="96"/>
      <c r="U58" s="96"/>
      <c r="V58" s="96"/>
      <c r="W58" s="96"/>
      <c r="Y58" s="96" t="s">
        <v>56</v>
      </c>
      <c r="Z58" s="96"/>
      <c r="AA58" s="96"/>
      <c r="AB58" s="96"/>
      <c r="AC58" s="96"/>
      <c r="AD58" s="96"/>
      <c r="AE58" s="96"/>
      <c r="AG58" s="96" t="s">
        <v>56</v>
      </c>
      <c r="AH58" s="96"/>
      <c r="AI58" s="96"/>
      <c r="AJ58" s="96"/>
      <c r="AK58" s="96"/>
      <c r="AL58" s="96"/>
      <c r="AM58" s="96"/>
      <c r="AO58" s="96" t="s">
        <v>56</v>
      </c>
      <c r="AP58" s="96"/>
      <c r="AQ58" s="96"/>
      <c r="AR58" s="96"/>
      <c r="AS58" s="96"/>
      <c r="AT58" s="96"/>
      <c r="AU58" s="96"/>
      <c r="AW58" s="96" t="s">
        <v>56</v>
      </c>
      <c r="AX58" s="96"/>
      <c r="AY58" s="96"/>
      <c r="AZ58" s="96"/>
      <c r="BA58" s="96"/>
      <c r="BB58" s="96"/>
      <c r="BC58" s="96"/>
      <c r="BE58" s="96" t="s">
        <v>56</v>
      </c>
      <c r="BF58" s="96"/>
      <c r="BG58" s="96"/>
      <c r="BH58" s="96"/>
      <c r="BI58" s="96"/>
      <c r="BJ58" s="96"/>
      <c r="BK58" s="96"/>
      <c r="BM58" s="96" t="s">
        <v>56</v>
      </c>
      <c r="BN58" s="96"/>
      <c r="BO58" s="96"/>
      <c r="BP58" s="96"/>
      <c r="BQ58" s="96"/>
      <c r="BR58" s="96"/>
      <c r="BS58" s="96"/>
      <c r="BU58" s="96" t="s">
        <v>56</v>
      </c>
      <c r="BV58" s="96"/>
      <c r="BW58" s="96"/>
      <c r="BX58" s="96"/>
      <c r="BY58" s="96"/>
      <c r="BZ58" s="96"/>
      <c r="CA58" s="96"/>
      <c r="CC58" s="96" t="s">
        <v>56</v>
      </c>
      <c r="CD58" s="96"/>
      <c r="CE58" s="96"/>
      <c r="CF58" s="96"/>
      <c r="CG58" s="96"/>
      <c r="CH58" s="96"/>
      <c r="CI58" s="96"/>
      <c r="CK58" s="96" t="s">
        <v>56</v>
      </c>
      <c r="CL58" s="96"/>
      <c r="CM58" s="96"/>
      <c r="CN58" s="96"/>
      <c r="CO58" s="96"/>
      <c r="CP58" s="96"/>
      <c r="CQ58" s="96"/>
      <c r="CS58" s="96" t="s">
        <v>56</v>
      </c>
      <c r="CT58" s="96"/>
      <c r="CU58" s="96"/>
      <c r="CV58" s="96"/>
      <c r="CW58" s="96"/>
      <c r="CX58" s="96"/>
      <c r="CY58" s="96"/>
    </row>
    <row r="59" spans="1:112" x14ac:dyDescent="0.2">
      <c r="A59" s="97" t="str">
        <f>A3</f>
        <v>Invoice # 1</v>
      </c>
      <c r="B59" s="97"/>
      <c r="C59" s="97"/>
      <c r="D59" s="97"/>
      <c r="E59" s="97"/>
      <c r="F59" s="97"/>
      <c r="G59" s="97"/>
      <c r="I59" s="97" t="str">
        <f>I3</f>
        <v>Invoice # 2</v>
      </c>
      <c r="J59" s="97"/>
      <c r="K59" s="97"/>
      <c r="L59" s="97"/>
      <c r="M59" s="97"/>
      <c r="N59" s="97"/>
      <c r="O59" s="97"/>
      <c r="P59" s="2"/>
      <c r="Q59" s="97" t="str">
        <f>Q3</f>
        <v>Invoice # 3</v>
      </c>
      <c r="R59" s="97"/>
      <c r="S59" s="97"/>
      <c r="T59" s="97"/>
      <c r="U59" s="97"/>
      <c r="V59" s="97"/>
      <c r="W59" s="97"/>
      <c r="Y59" s="97" t="str">
        <f>Y3</f>
        <v>Invoice # 4</v>
      </c>
      <c r="Z59" s="97"/>
      <c r="AA59" s="97"/>
      <c r="AB59" s="97"/>
      <c r="AC59" s="97"/>
      <c r="AD59" s="97"/>
      <c r="AE59" s="97"/>
      <c r="AG59" s="97" t="str">
        <f>AG3</f>
        <v>Invoice # 5</v>
      </c>
      <c r="AH59" s="97"/>
      <c r="AI59" s="97"/>
      <c r="AJ59" s="97"/>
      <c r="AK59" s="97"/>
      <c r="AL59" s="97"/>
      <c r="AM59" s="97"/>
      <c r="AO59" s="97" t="str">
        <f>AO3</f>
        <v>Invoice # 6</v>
      </c>
      <c r="AP59" s="97"/>
      <c r="AQ59" s="97"/>
      <c r="AR59" s="97"/>
      <c r="AS59" s="97"/>
      <c r="AT59" s="97"/>
      <c r="AU59" s="97"/>
      <c r="AW59" s="97" t="str">
        <f>AW3</f>
        <v>Invoice # 7</v>
      </c>
      <c r="AX59" s="97"/>
      <c r="AY59" s="97"/>
      <c r="AZ59" s="97"/>
      <c r="BA59" s="97"/>
      <c r="BB59" s="97"/>
      <c r="BC59" s="97"/>
      <c r="BE59" s="97" t="str">
        <f>BE3</f>
        <v>Invoice # 8</v>
      </c>
      <c r="BF59" s="97"/>
      <c r="BG59" s="97"/>
      <c r="BH59" s="97"/>
      <c r="BI59" s="97"/>
      <c r="BJ59" s="97"/>
      <c r="BK59" s="97"/>
      <c r="BM59" s="97" t="str">
        <f>BM3</f>
        <v>Invoice # 9</v>
      </c>
      <c r="BN59" s="97"/>
      <c r="BO59" s="97"/>
      <c r="BP59" s="97"/>
      <c r="BQ59" s="97"/>
      <c r="BR59" s="97"/>
      <c r="BS59" s="97"/>
      <c r="BU59" s="97" t="str">
        <f>BU3</f>
        <v>Invoice # 10</v>
      </c>
      <c r="BV59" s="97"/>
      <c r="BW59" s="97"/>
      <c r="BX59" s="97"/>
      <c r="BY59" s="97"/>
      <c r="BZ59" s="97"/>
      <c r="CA59" s="97"/>
      <c r="CC59" s="97" t="str">
        <f>CC3</f>
        <v>Invoice # 11</v>
      </c>
      <c r="CD59" s="97"/>
      <c r="CE59" s="97"/>
      <c r="CF59" s="97"/>
      <c r="CG59" s="97"/>
      <c r="CH59" s="97"/>
      <c r="CI59" s="97"/>
      <c r="CK59" s="97" t="str">
        <f>CK3</f>
        <v>Invoice # 12</v>
      </c>
      <c r="CL59" s="97"/>
      <c r="CM59" s="97"/>
      <c r="CN59" s="97"/>
      <c r="CO59" s="97"/>
      <c r="CP59" s="97"/>
      <c r="CQ59" s="97"/>
      <c r="CS59" s="97" t="str">
        <f>CS3</f>
        <v>Invoice # 13</v>
      </c>
      <c r="CT59" s="97"/>
      <c r="CU59" s="97"/>
      <c r="CV59" s="97"/>
      <c r="CW59" s="97"/>
      <c r="CX59" s="97"/>
      <c r="CY59" s="97"/>
    </row>
    <row r="60" spans="1:112" x14ac:dyDescent="0.2">
      <c r="A60" s="97" t="str">
        <f>A4</f>
        <v>FY 2011</v>
      </c>
      <c r="B60" s="97"/>
      <c r="C60" s="97"/>
      <c r="D60" s="97"/>
      <c r="E60" s="97"/>
      <c r="F60" s="97"/>
      <c r="G60" s="97"/>
      <c r="I60" s="97" t="str">
        <f>I4</f>
        <v>FY 2011</v>
      </c>
      <c r="J60" s="97"/>
      <c r="K60" s="97"/>
      <c r="L60" s="97"/>
      <c r="M60" s="97"/>
      <c r="N60" s="97"/>
      <c r="O60" s="97"/>
      <c r="P60" s="2"/>
      <c r="Q60" s="97" t="str">
        <f>Q4</f>
        <v>FY 2011</v>
      </c>
      <c r="R60" s="97"/>
      <c r="S60" s="97"/>
      <c r="T60" s="97"/>
      <c r="U60" s="97"/>
      <c r="V60" s="97"/>
      <c r="W60" s="97"/>
      <c r="Y60" s="97" t="str">
        <f>Y4</f>
        <v>FY 2011</v>
      </c>
      <c r="Z60" s="97"/>
      <c r="AA60" s="97"/>
      <c r="AB60" s="97"/>
      <c r="AC60" s="97"/>
      <c r="AD60" s="97"/>
      <c r="AE60" s="97"/>
      <c r="AG60" s="97" t="str">
        <f>AG4</f>
        <v>FY 2011</v>
      </c>
      <c r="AH60" s="97"/>
      <c r="AI60" s="97"/>
      <c r="AJ60" s="97"/>
      <c r="AK60" s="97"/>
      <c r="AL60" s="97"/>
      <c r="AM60" s="97"/>
      <c r="AO60" s="97" t="str">
        <f>AO4</f>
        <v>FY 2011</v>
      </c>
      <c r="AP60" s="97"/>
      <c r="AQ60" s="97"/>
      <c r="AR60" s="97"/>
      <c r="AS60" s="97"/>
      <c r="AT60" s="97"/>
      <c r="AU60" s="97"/>
      <c r="AW60" s="97" t="str">
        <f>AW4</f>
        <v>FY 2011</v>
      </c>
      <c r="AX60" s="97"/>
      <c r="AY60" s="97"/>
      <c r="AZ60" s="97"/>
      <c r="BA60" s="97"/>
      <c r="BB60" s="97"/>
      <c r="BC60" s="97"/>
      <c r="BE60" s="97" t="str">
        <f>BE4</f>
        <v>FY 2011</v>
      </c>
      <c r="BF60" s="97"/>
      <c r="BG60" s="97"/>
      <c r="BH60" s="97"/>
      <c r="BI60" s="97"/>
      <c r="BJ60" s="97"/>
      <c r="BK60" s="97"/>
      <c r="BM60" s="97" t="str">
        <f>BM4</f>
        <v>FY 2011</v>
      </c>
      <c r="BN60" s="97"/>
      <c r="BO60" s="97"/>
      <c r="BP60" s="97"/>
      <c r="BQ60" s="97"/>
      <c r="BR60" s="97"/>
      <c r="BS60" s="97"/>
      <c r="BU60" s="97" t="str">
        <f>BU4</f>
        <v>FY 2011</v>
      </c>
      <c r="BV60" s="97"/>
      <c r="BW60" s="97"/>
      <c r="BX60" s="97"/>
      <c r="BY60" s="97"/>
      <c r="BZ60" s="97"/>
      <c r="CA60" s="97"/>
      <c r="CC60" s="97" t="str">
        <f>CC4</f>
        <v>FY 2011</v>
      </c>
      <c r="CD60" s="97"/>
      <c r="CE60" s="97"/>
      <c r="CF60" s="97"/>
      <c r="CG60" s="97"/>
      <c r="CH60" s="97"/>
      <c r="CI60" s="97"/>
      <c r="CK60" s="97" t="str">
        <f>CK4</f>
        <v>FY 2011</v>
      </c>
      <c r="CL60" s="97"/>
      <c r="CM60" s="97"/>
      <c r="CN60" s="97"/>
      <c r="CO60" s="97"/>
      <c r="CP60" s="97"/>
      <c r="CQ60" s="97"/>
      <c r="CS60" s="97" t="str">
        <f>CS4</f>
        <v>FY 2011</v>
      </c>
      <c r="CT60" s="97"/>
      <c r="CU60" s="97"/>
      <c r="CV60" s="97"/>
      <c r="CW60" s="97"/>
      <c r="CX60" s="97"/>
      <c r="CY60" s="97"/>
    </row>
    <row r="61" spans="1:112" x14ac:dyDescent="0.2">
      <c r="A61" s="98" t="str">
        <f>A5</f>
        <v>JULY 2010</v>
      </c>
      <c r="B61" s="99"/>
      <c r="C61" s="99"/>
      <c r="D61" s="99"/>
      <c r="E61" s="99"/>
      <c r="F61" s="99"/>
      <c r="G61" s="99"/>
      <c r="I61" s="98" t="str">
        <f>I5</f>
        <v>AUGUST 2010</v>
      </c>
      <c r="J61" s="99"/>
      <c r="K61" s="99"/>
      <c r="L61" s="99"/>
      <c r="M61" s="99"/>
      <c r="N61" s="99"/>
      <c r="O61" s="99"/>
      <c r="P61" s="80"/>
      <c r="Q61" s="98" t="str">
        <f>Q5</f>
        <v>SEPTEMBER 2010</v>
      </c>
      <c r="R61" s="99"/>
      <c r="S61" s="99"/>
      <c r="T61" s="99"/>
      <c r="U61" s="99"/>
      <c r="V61" s="99"/>
      <c r="W61" s="99"/>
      <c r="Y61" s="98" t="str">
        <f>Y5</f>
        <v>OCTOBER 2010</v>
      </c>
      <c r="Z61" s="99"/>
      <c r="AA61" s="99"/>
      <c r="AB61" s="99"/>
      <c r="AC61" s="99"/>
      <c r="AD61" s="99"/>
      <c r="AE61" s="99"/>
      <c r="AG61" s="98" t="str">
        <f>AG5</f>
        <v>NOVEMBER 2010</v>
      </c>
      <c r="AH61" s="99"/>
      <c r="AI61" s="99"/>
      <c r="AJ61" s="99"/>
      <c r="AK61" s="99"/>
      <c r="AL61" s="99"/>
      <c r="AM61" s="99"/>
      <c r="AO61" s="98" t="str">
        <f>AO5</f>
        <v>DECEMBER 2010</v>
      </c>
      <c r="AP61" s="99"/>
      <c r="AQ61" s="99"/>
      <c r="AR61" s="99"/>
      <c r="AS61" s="99"/>
      <c r="AT61" s="99"/>
      <c r="AU61" s="99"/>
      <c r="AW61" s="98" t="str">
        <f>AW5</f>
        <v>JANUARY 2011</v>
      </c>
      <c r="AX61" s="99"/>
      <c r="AY61" s="99"/>
      <c r="AZ61" s="99"/>
      <c r="BA61" s="99"/>
      <c r="BB61" s="99"/>
      <c r="BC61" s="99"/>
      <c r="BE61" s="98" t="str">
        <f>BE5</f>
        <v>FEBRUARY 2011</v>
      </c>
      <c r="BF61" s="99"/>
      <c r="BG61" s="99"/>
      <c r="BH61" s="99"/>
      <c r="BI61" s="99"/>
      <c r="BJ61" s="99"/>
      <c r="BK61" s="99"/>
      <c r="BM61" s="98" t="str">
        <f>BM5</f>
        <v>MARCH 2011</v>
      </c>
      <c r="BN61" s="99"/>
      <c r="BO61" s="99"/>
      <c r="BP61" s="99"/>
      <c r="BQ61" s="99"/>
      <c r="BR61" s="99"/>
      <c r="BS61" s="99"/>
      <c r="BU61" s="98" t="str">
        <f>BU5</f>
        <v>APRIL 2010</v>
      </c>
      <c r="BV61" s="99"/>
      <c r="BW61" s="99"/>
      <c r="BX61" s="99"/>
      <c r="BY61" s="99"/>
      <c r="BZ61" s="99"/>
      <c r="CA61" s="99"/>
      <c r="CC61" s="98" t="str">
        <f>CC5</f>
        <v>MAY 2011</v>
      </c>
      <c r="CD61" s="99"/>
      <c r="CE61" s="99"/>
      <c r="CF61" s="99"/>
      <c r="CG61" s="99"/>
      <c r="CH61" s="99"/>
      <c r="CI61" s="99"/>
      <c r="CK61" s="98" t="str">
        <f>CK5</f>
        <v>JUNE 2011</v>
      </c>
      <c r="CL61" s="99"/>
      <c r="CM61" s="99"/>
      <c r="CN61" s="99"/>
      <c r="CO61" s="99"/>
      <c r="CP61" s="99"/>
      <c r="CQ61" s="99"/>
      <c r="CS61" s="98" t="str">
        <f>CS5</f>
        <v>CAP YEAR END RECONCILIATION</v>
      </c>
      <c r="CT61" s="99"/>
      <c r="CU61" s="99"/>
      <c r="CV61" s="99"/>
      <c r="CW61" s="99"/>
      <c r="CX61" s="99"/>
      <c r="CY61" s="99"/>
    </row>
    <row r="62" spans="1:112" ht="13.5" thickBot="1" x14ac:dyDescent="0.25">
      <c r="A62" s="100" t="str">
        <f>A6</f>
        <v>PID # 99999 - CONSOLIDATED PLANNING GRANT</v>
      </c>
      <c r="B62" s="100"/>
      <c r="C62" s="100"/>
      <c r="D62" s="100"/>
      <c r="E62" s="100"/>
      <c r="F62" s="100"/>
      <c r="G62" s="100"/>
      <c r="I62" s="100" t="str">
        <f>I6</f>
        <v>PID # 99999 - CONSOLIDATED PLANNING GRANT</v>
      </c>
      <c r="J62" s="100"/>
      <c r="K62" s="100"/>
      <c r="L62" s="100"/>
      <c r="M62" s="100"/>
      <c r="N62" s="100"/>
      <c r="O62" s="100"/>
      <c r="P62" s="86"/>
      <c r="Q62" s="100" t="str">
        <f>Q6</f>
        <v>PID # 99999 - CONSOLIDATED PLANNING GRANT</v>
      </c>
      <c r="R62" s="100"/>
      <c r="S62" s="100"/>
      <c r="T62" s="100"/>
      <c r="U62" s="100"/>
      <c r="V62" s="100"/>
      <c r="W62" s="100"/>
      <c r="Y62" s="100" t="str">
        <f>Y6</f>
        <v>PID # 99999 - CONSOLIDATED PLANNING GRANT</v>
      </c>
      <c r="Z62" s="100"/>
      <c r="AA62" s="100"/>
      <c r="AB62" s="100"/>
      <c r="AC62" s="100"/>
      <c r="AD62" s="100"/>
      <c r="AE62" s="100"/>
      <c r="AG62" s="100" t="str">
        <f>AG6</f>
        <v>PID # 99999 - CONSOLIDATED PLANNING GRANT</v>
      </c>
      <c r="AH62" s="100"/>
      <c r="AI62" s="100"/>
      <c r="AJ62" s="100"/>
      <c r="AK62" s="100"/>
      <c r="AL62" s="100"/>
      <c r="AM62" s="100"/>
      <c r="AO62" s="100" t="str">
        <f>AO6</f>
        <v>PID # 99999 - CONSOLIDATED PLANNING GRANT</v>
      </c>
      <c r="AP62" s="100"/>
      <c r="AQ62" s="100"/>
      <c r="AR62" s="100"/>
      <c r="AS62" s="100"/>
      <c r="AT62" s="100"/>
      <c r="AU62" s="100"/>
      <c r="AW62" s="100" t="str">
        <f>AW6</f>
        <v>PID # 99999 - CONSOLIDATED PLANNING GRANT</v>
      </c>
      <c r="AX62" s="100"/>
      <c r="AY62" s="100"/>
      <c r="AZ62" s="100"/>
      <c r="BA62" s="100"/>
      <c r="BB62" s="100"/>
      <c r="BC62" s="100"/>
      <c r="BE62" s="100" t="str">
        <f>BE6</f>
        <v>PID # 99999 - CONSOLIDATED PLANNING GRANT</v>
      </c>
      <c r="BF62" s="100"/>
      <c r="BG62" s="100"/>
      <c r="BH62" s="100"/>
      <c r="BI62" s="100"/>
      <c r="BJ62" s="100"/>
      <c r="BK62" s="100"/>
      <c r="BM62" s="100" t="str">
        <f>BM6</f>
        <v>PID # 99999 - CONSOLIDATED PLANNING GRANT</v>
      </c>
      <c r="BN62" s="100"/>
      <c r="BO62" s="100"/>
      <c r="BP62" s="100"/>
      <c r="BQ62" s="100"/>
      <c r="BR62" s="100"/>
      <c r="BS62" s="100"/>
      <c r="BU62" s="100" t="str">
        <f>BU6</f>
        <v>PID # 99999 - CONSOLIDATED PLANNING GRANT</v>
      </c>
      <c r="BV62" s="100"/>
      <c r="BW62" s="100"/>
      <c r="BX62" s="100"/>
      <c r="BY62" s="100"/>
      <c r="BZ62" s="100"/>
      <c r="CA62" s="100"/>
      <c r="CC62" s="100" t="str">
        <f>CC6</f>
        <v>PID # 99999 - CONSOLIDATED PLANNING GRANT</v>
      </c>
      <c r="CD62" s="100"/>
      <c r="CE62" s="100"/>
      <c r="CF62" s="100"/>
      <c r="CG62" s="100"/>
      <c r="CH62" s="100"/>
      <c r="CI62" s="100"/>
      <c r="CK62" s="100" t="str">
        <f>CK6</f>
        <v>PID # 99999 - CONSOLIDATED PLANNING GRANT</v>
      </c>
      <c r="CL62" s="100"/>
      <c r="CM62" s="100"/>
      <c r="CN62" s="100"/>
      <c r="CO62" s="100"/>
      <c r="CP62" s="100"/>
      <c r="CQ62" s="100"/>
      <c r="CS62" s="100" t="str">
        <f>CS6</f>
        <v>PID # 99999 - CONSOLIDATED PLANNING GRANT</v>
      </c>
      <c r="CT62" s="100"/>
      <c r="CU62" s="100"/>
      <c r="CV62" s="100"/>
      <c r="CW62" s="100"/>
      <c r="CX62" s="100"/>
      <c r="CY62" s="100"/>
    </row>
    <row r="63" spans="1:112" ht="13.5" thickBot="1" x14ac:dyDescent="0.25">
      <c r="A63" s="89" t="s">
        <v>12</v>
      </c>
      <c r="B63" s="90" t="s">
        <v>13</v>
      </c>
      <c r="C63" s="91" t="s">
        <v>14</v>
      </c>
      <c r="D63" s="9" t="s">
        <v>15</v>
      </c>
      <c r="E63" s="9" t="s">
        <v>16</v>
      </c>
      <c r="F63" s="9" t="s">
        <v>17</v>
      </c>
      <c r="G63" s="10" t="s">
        <v>14</v>
      </c>
      <c r="I63" s="89" t="s">
        <v>12</v>
      </c>
      <c r="J63" s="90" t="s">
        <v>13</v>
      </c>
      <c r="K63" s="91" t="s">
        <v>14</v>
      </c>
      <c r="L63" s="9" t="s">
        <v>15</v>
      </c>
      <c r="M63" s="9" t="s">
        <v>16</v>
      </c>
      <c r="N63" s="9" t="s">
        <v>17</v>
      </c>
      <c r="O63" s="10" t="s">
        <v>14</v>
      </c>
      <c r="P63" s="12"/>
      <c r="Q63" s="89" t="s">
        <v>12</v>
      </c>
      <c r="R63" s="90" t="s">
        <v>13</v>
      </c>
      <c r="S63" s="91" t="s">
        <v>14</v>
      </c>
      <c r="T63" s="9" t="s">
        <v>15</v>
      </c>
      <c r="U63" s="9" t="s">
        <v>16</v>
      </c>
      <c r="V63" s="9" t="s">
        <v>17</v>
      </c>
      <c r="W63" s="10" t="s">
        <v>14</v>
      </c>
      <c r="Y63" s="89" t="s">
        <v>12</v>
      </c>
      <c r="Z63" s="90" t="s">
        <v>13</v>
      </c>
      <c r="AA63" s="91" t="s">
        <v>14</v>
      </c>
      <c r="AB63" s="9" t="s">
        <v>15</v>
      </c>
      <c r="AC63" s="9" t="s">
        <v>16</v>
      </c>
      <c r="AD63" s="9" t="s">
        <v>17</v>
      </c>
      <c r="AE63" s="10" t="s">
        <v>14</v>
      </c>
      <c r="AG63" s="89" t="s">
        <v>12</v>
      </c>
      <c r="AH63" s="90" t="s">
        <v>13</v>
      </c>
      <c r="AI63" s="91" t="s">
        <v>14</v>
      </c>
      <c r="AJ63" s="9" t="s">
        <v>15</v>
      </c>
      <c r="AK63" s="9" t="s">
        <v>16</v>
      </c>
      <c r="AL63" s="9" t="s">
        <v>17</v>
      </c>
      <c r="AM63" s="10" t="s">
        <v>14</v>
      </c>
      <c r="AO63" s="89" t="s">
        <v>12</v>
      </c>
      <c r="AP63" s="90" t="s">
        <v>13</v>
      </c>
      <c r="AQ63" s="91" t="s">
        <v>14</v>
      </c>
      <c r="AR63" s="9" t="s">
        <v>15</v>
      </c>
      <c r="AS63" s="9" t="s">
        <v>16</v>
      </c>
      <c r="AT63" s="9" t="s">
        <v>17</v>
      </c>
      <c r="AU63" s="10" t="s">
        <v>14</v>
      </c>
      <c r="AW63" s="89" t="s">
        <v>12</v>
      </c>
      <c r="AX63" s="90" t="s">
        <v>13</v>
      </c>
      <c r="AY63" s="91" t="s">
        <v>14</v>
      </c>
      <c r="AZ63" s="9" t="s">
        <v>15</v>
      </c>
      <c r="BA63" s="9" t="s">
        <v>16</v>
      </c>
      <c r="BB63" s="9" t="s">
        <v>17</v>
      </c>
      <c r="BC63" s="10" t="s">
        <v>14</v>
      </c>
      <c r="BE63" s="89" t="s">
        <v>12</v>
      </c>
      <c r="BF63" s="90" t="s">
        <v>13</v>
      </c>
      <c r="BG63" s="91" t="s">
        <v>14</v>
      </c>
      <c r="BH63" s="9" t="s">
        <v>15</v>
      </c>
      <c r="BI63" s="9" t="s">
        <v>16</v>
      </c>
      <c r="BJ63" s="9" t="s">
        <v>17</v>
      </c>
      <c r="BK63" s="10" t="s">
        <v>14</v>
      </c>
      <c r="BM63" s="89" t="s">
        <v>12</v>
      </c>
      <c r="BN63" s="90" t="s">
        <v>13</v>
      </c>
      <c r="BO63" s="91" t="s">
        <v>14</v>
      </c>
      <c r="BP63" s="9" t="s">
        <v>15</v>
      </c>
      <c r="BQ63" s="9" t="s">
        <v>16</v>
      </c>
      <c r="BR63" s="9" t="s">
        <v>17</v>
      </c>
      <c r="BS63" s="10" t="s">
        <v>14</v>
      </c>
      <c r="BU63" s="89" t="s">
        <v>12</v>
      </c>
      <c r="BV63" s="90" t="s">
        <v>13</v>
      </c>
      <c r="BW63" s="91" t="s">
        <v>14</v>
      </c>
      <c r="BX63" s="9" t="s">
        <v>15</v>
      </c>
      <c r="BY63" s="9" t="s">
        <v>16</v>
      </c>
      <c r="BZ63" s="9" t="s">
        <v>17</v>
      </c>
      <c r="CA63" s="10" t="s">
        <v>14</v>
      </c>
      <c r="CC63" s="89" t="s">
        <v>12</v>
      </c>
      <c r="CD63" s="90" t="s">
        <v>13</v>
      </c>
      <c r="CE63" s="91" t="s">
        <v>14</v>
      </c>
      <c r="CF63" s="9" t="s">
        <v>15</v>
      </c>
      <c r="CG63" s="9" t="s">
        <v>16</v>
      </c>
      <c r="CH63" s="9" t="s">
        <v>17</v>
      </c>
      <c r="CI63" s="10" t="s">
        <v>14</v>
      </c>
      <c r="CK63" s="89" t="s">
        <v>12</v>
      </c>
      <c r="CL63" s="90" t="s">
        <v>13</v>
      </c>
      <c r="CM63" s="91" t="s">
        <v>14</v>
      </c>
      <c r="CN63" s="9" t="s">
        <v>15</v>
      </c>
      <c r="CO63" s="9" t="s">
        <v>16</v>
      </c>
      <c r="CP63" s="9" t="s">
        <v>17</v>
      </c>
      <c r="CQ63" s="10" t="s">
        <v>14</v>
      </c>
      <c r="CS63" s="89" t="s">
        <v>12</v>
      </c>
      <c r="CT63" s="90" t="s">
        <v>13</v>
      </c>
      <c r="CU63" s="91" t="s">
        <v>14</v>
      </c>
      <c r="CV63" s="9" t="s">
        <v>15</v>
      </c>
      <c r="CW63" s="9" t="s">
        <v>16</v>
      </c>
      <c r="CX63" s="9" t="s">
        <v>17</v>
      </c>
      <c r="CY63" s="10" t="s">
        <v>14</v>
      </c>
    </row>
    <row r="64" spans="1:112" ht="13.5" thickBot="1" x14ac:dyDescent="0.25">
      <c r="A64" s="89"/>
      <c r="B64" s="90"/>
      <c r="C64" s="91"/>
      <c r="D64" s="14">
        <v>0.8</v>
      </c>
      <c r="E64" s="14">
        <v>0.1</v>
      </c>
      <c r="F64" s="14">
        <v>0.1</v>
      </c>
      <c r="G64" s="15">
        <v>1</v>
      </c>
      <c r="I64" s="89"/>
      <c r="J64" s="90"/>
      <c r="K64" s="91"/>
      <c r="L64" s="14">
        <v>0.8</v>
      </c>
      <c r="M64" s="14">
        <v>0.1</v>
      </c>
      <c r="N64" s="14">
        <v>0.1</v>
      </c>
      <c r="O64" s="15">
        <v>1</v>
      </c>
      <c r="P64" s="85"/>
      <c r="Q64" s="89"/>
      <c r="R64" s="90"/>
      <c r="S64" s="91"/>
      <c r="T64" s="14">
        <v>0.8</v>
      </c>
      <c r="U64" s="14">
        <v>0.1</v>
      </c>
      <c r="V64" s="14">
        <v>0.1</v>
      </c>
      <c r="W64" s="15">
        <v>1</v>
      </c>
      <c r="Y64" s="89"/>
      <c r="Z64" s="90"/>
      <c r="AA64" s="91"/>
      <c r="AB64" s="14">
        <v>0.8</v>
      </c>
      <c r="AC64" s="14">
        <v>0.1</v>
      </c>
      <c r="AD64" s="14">
        <v>0.1</v>
      </c>
      <c r="AE64" s="15">
        <v>1</v>
      </c>
      <c r="AG64" s="89"/>
      <c r="AH64" s="90"/>
      <c r="AI64" s="91"/>
      <c r="AJ64" s="14">
        <v>0.8</v>
      </c>
      <c r="AK64" s="14">
        <v>0.1</v>
      </c>
      <c r="AL64" s="14">
        <v>0.1</v>
      </c>
      <c r="AM64" s="15">
        <v>1</v>
      </c>
      <c r="AO64" s="89"/>
      <c r="AP64" s="90"/>
      <c r="AQ64" s="91"/>
      <c r="AR64" s="14">
        <v>0.8</v>
      </c>
      <c r="AS64" s="14">
        <v>0.1</v>
      </c>
      <c r="AT64" s="14">
        <v>0.1</v>
      </c>
      <c r="AU64" s="15">
        <v>1</v>
      </c>
      <c r="AW64" s="89"/>
      <c r="AX64" s="90"/>
      <c r="AY64" s="91"/>
      <c r="AZ64" s="14">
        <v>0.8</v>
      </c>
      <c r="BA64" s="14">
        <v>0.1</v>
      </c>
      <c r="BB64" s="14">
        <v>0.1</v>
      </c>
      <c r="BC64" s="15">
        <v>1</v>
      </c>
      <c r="BE64" s="89"/>
      <c r="BF64" s="90"/>
      <c r="BG64" s="91"/>
      <c r="BH64" s="14">
        <v>0.8</v>
      </c>
      <c r="BI64" s="14">
        <v>0.1</v>
      </c>
      <c r="BJ64" s="14">
        <v>0.1</v>
      </c>
      <c r="BK64" s="15">
        <v>1</v>
      </c>
      <c r="BM64" s="89"/>
      <c r="BN64" s="90"/>
      <c r="BO64" s="91"/>
      <c r="BP64" s="14">
        <v>0.8</v>
      </c>
      <c r="BQ64" s="14">
        <v>0.1</v>
      </c>
      <c r="BR64" s="14">
        <v>0.1</v>
      </c>
      <c r="BS64" s="15">
        <v>1</v>
      </c>
      <c r="BU64" s="89"/>
      <c r="BV64" s="90"/>
      <c r="BW64" s="91"/>
      <c r="BX64" s="14">
        <v>0.8</v>
      </c>
      <c r="BY64" s="14">
        <v>0.1</v>
      </c>
      <c r="BZ64" s="14">
        <v>0.1</v>
      </c>
      <c r="CA64" s="15">
        <v>1</v>
      </c>
      <c r="CC64" s="89"/>
      <c r="CD64" s="90"/>
      <c r="CE64" s="91"/>
      <c r="CF64" s="14">
        <v>0.8</v>
      </c>
      <c r="CG64" s="14">
        <v>0.1</v>
      </c>
      <c r="CH64" s="14">
        <v>0.1</v>
      </c>
      <c r="CI64" s="15">
        <v>1</v>
      </c>
      <c r="CK64" s="89"/>
      <c r="CL64" s="90"/>
      <c r="CM64" s="91"/>
      <c r="CN64" s="14">
        <v>0.8</v>
      </c>
      <c r="CO64" s="14">
        <v>0.1</v>
      </c>
      <c r="CP64" s="14">
        <v>0.1</v>
      </c>
      <c r="CQ64" s="15">
        <v>1</v>
      </c>
      <c r="CS64" s="89"/>
      <c r="CT64" s="90"/>
      <c r="CU64" s="91"/>
      <c r="CV64" s="14">
        <v>0.8</v>
      </c>
      <c r="CW64" s="14">
        <v>0.1</v>
      </c>
      <c r="CX64" s="14">
        <v>0.1</v>
      </c>
      <c r="CY64" s="15">
        <v>1</v>
      </c>
    </row>
    <row r="65" spans="1:103" x14ac:dyDescent="0.2">
      <c r="A65" s="68" t="str">
        <f>A9</f>
        <v>SRP</v>
      </c>
      <c r="B65" s="17"/>
      <c r="C65" s="8"/>
      <c r="D65" s="18"/>
      <c r="E65" s="19"/>
      <c r="F65" s="7"/>
      <c r="G65" s="7"/>
      <c r="I65" s="68" t="str">
        <f>I9</f>
        <v>SRP</v>
      </c>
      <c r="J65" s="17"/>
      <c r="K65" s="8"/>
      <c r="L65" s="18"/>
      <c r="M65" s="19"/>
      <c r="N65" s="7"/>
      <c r="O65" s="7"/>
      <c r="P65" s="7"/>
      <c r="Q65" s="68" t="str">
        <f>Q9</f>
        <v>SRP</v>
      </c>
      <c r="R65" s="17"/>
      <c r="S65" s="8"/>
      <c r="T65" s="18"/>
      <c r="U65" s="19"/>
      <c r="V65" s="7"/>
      <c r="W65" s="7"/>
      <c r="Y65" s="68" t="str">
        <f>Y9</f>
        <v>SRP</v>
      </c>
      <c r="Z65" s="17"/>
      <c r="AA65" s="8"/>
      <c r="AB65" s="18"/>
      <c r="AC65" s="19"/>
      <c r="AD65" s="7"/>
      <c r="AE65" s="7"/>
      <c r="AG65" s="68" t="str">
        <f>AG9</f>
        <v>SRP</v>
      </c>
      <c r="AH65" s="17"/>
      <c r="AI65" s="8"/>
      <c r="AJ65" s="18"/>
      <c r="AK65" s="19"/>
      <c r="AL65" s="7"/>
      <c r="AM65" s="7"/>
      <c r="AO65" s="68" t="str">
        <f>AO9</f>
        <v>SRP</v>
      </c>
      <c r="AP65" s="17"/>
      <c r="AQ65" s="8"/>
      <c r="AR65" s="18"/>
      <c r="AS65" s="19"/>
      <c r="AT65" s="7"/>
      <c r="AU65" s="7"/>
      <c r="AW65" s="68" t="str">
        <f>AW9</f>
        <v>SRP</v>
      </c>
      <c r="AX65" s="17"/>
      <c r="AY65" s="8"/>
      <c r="AZ65" s="18"/>
      <c r="BA65" s="19"/>
      <c r="BB65" s="7"/>
      <c r="BC65" s="7"/>
      <c r="BE65" s="68" t="str">
        <f>BE9</f>
        <v>SRP</v>
      </c>
      <c r="BF65" s="17"/>
      <c r="BG65" s="8"/>
      <c r="BH65" s="18"/>
      <c r="BI65" s="19"/>
      <c r="BJ65" s="7"/>
      <c r="BK65" s="7"/>
      <c r="BM65" s="68" t="str">
        <f>BM9</f>
        <v>SRP</v>
      </c>
      <c r="BN65" s="17"/>
      <c r="BO65" s="8"/>
      <c r="BP65" s="18"/>
      <c r="BQ65" s="19"/>
      <c r="BR65" s="7"/>
      <c r="BS65" s="7"/>
      <c r="BU65" s="68" t="str">
        <f>BU9</f>
        <v>SRP</v>
      </c>
      <c r="BV65" s="17"/>
      <c r="BW65" s="8"/>
      <c r="BX65" s="18"/>
      <c r="BY65" s="19"/>
      <c r="BZ65" s="7"/>
      <c r="CA65" s="7"/>
      <c r="CC65" s="68" t="str">
        <f>CC9</f>
        <v>SRP</v>
      </c>
      <c r="CD65" s="17"/>
      <c r="CE65" s="8"/>
      <c r="CF65" s="18"/>
      <c r="CG65" s="19"/>
      <c r="CH65" s="7"/>
      <c r="CI65" s="7"/>
      <c r="CK65" s="68" t="str">
        <f>CK9</f>
        <v>SRP</v>
      </c>
      <c r="CL65" s="17"/>
      <c r="CM65" s="8"/>
      <c r="CN65" s="18"/>
      <c r="CO65" s="19"/>
      <c r="CP65" s="7"/>
      <c r="CQ65" s="7"/>
      <c r="CS65" s="68" t="str">
        <f>CS9</f>
        <v>SRP</v>
      </c>
      <c r="CT65" s="17"/>
      <c r="CU65" s="8"/>
      <c r="CV65" s="18"/>
      <c r="CW65" s="19"/>
      <c r="CX65" s="7"/>
      <c r="CY65" s="7"/>
    </row>
    <row r="66" spans="1:103" x14ac:dyDescent="0.2">
      <c r="A66" s="23" t="str">
        <f>A10</f>
        <v>601</v>
      </c>
      <c r="B66" s="24" t="s">
        <v>57</v>
      </c>
      <c r="C66" s="73">
        <v>0</v>
      </c>
      <c r="D66" s="73">
        <v>0</v>
      </c>
      <c r="E66" s="73">
        <v>0</v>
      </c>
      <c r="F66" s="73">
        <v>0</v>
      </c>
      <c r="G66" s="7">
        <f>SUM(D66:F66)</f>
        <v>0</v>
      </c>
      <c r="I66" s="23" t="str">
        <f>I10</f>
        <v>601</v>
      </c>
      <c r="J66" s="24" t="s">
        <v>57</v>
      </c>
      <c r="K66" s="21">
        <f>C68</f>
        <v>12</v>
      </c>
      <c r="L66" s="21">
        <f>D68</f>
        <v>9.6000000000000014</v>
      </c>
      <c r="M66" s="21">
        <f>E68</f>
        <v>1.2000000000000002</v>
      </c>
      <c r="N66" s="21">
        <f>F68</f>
        <v>1.2000000000000002</v>
      </c>
      <c r="O66" s="7">
        <f>SUM(L66:N66)</f>
        <v>12</v>
      </c>
      <c r="P66" s="7"/>
      <c r="Q66" s="23" t="str">
        <f>Q10</f>
        <v>601</v>
      </c>
      <c r="R66" s="24" t="s">
        <v>57</v>
      </c>
      <c r="S66" s="21">
        <f>K68</f>
        <v>24</v>
      </c>
      <c r="T66" s="21">
        <f>L68</f>
        <v>19.200000000000003</v>
      </c>
      <c r="U66" s="21">
        <f>M68</f>
        <v>2.4000000000000004</v>
      </c>
      <c r="V66" s="21">
        <f>N68</f>
        <v>2.4000000000000004</v>
      </c>
      <c r="W66" s="7">
        <f>SUM(T66:V66)</f>
        <v>24</v>
      </c>
      <c r="Y66" s="23" t="str">
        <f>Y10</f>
        <v>601</v>
      </c>
      <c r="Z66" s="24" t="s">
        <v>57</v>
      </c>
      <c r="AA66" s="21">
        <f>S68</f>
        <v>36</v>
      </c>
      <c r="AB66" s="21">
        <f>T68</f>
        <v>28.800000000000004</v>
      </c>
      <c r="AC66" s="21">
        <f>U68</f>
        <v>3.6000000000000005</v>
      </c>
      <c r="AD66" s="21">
        <f>V68</f>
        <v>3.6000000000000005</v>
      </c>
      <c r="AE66" s="7">
        <f>SUM(AB66:AD66)</f>
        <v>36.000000000000007</v>
      </c>
      <c r="AG66" s="23" t="str">
        <f>AG10</f>
        <v>601</v>
      </c>
      <c r="AH66" s="24" t="s">
        <v>57</v>
      </c>
      <c r="AI66" s="21">
        <f>AA68</f>
        <v>48</v>
      </c>
      <c r="AJ66" s="21">
        <f>AB68</f>
        <v>38.400000000000006</v>
      </c>
      <c r="AK66" s="21">
        <f>AC68</f>
        <v>4.8000000000000007</v>
      </c>
      <c r="AL66" s="21">
        <f>AD68</f>
        <v>4.8000000000000007</v>
      </c>
      <c r="AM66" s="7">
        <f>SUM(AJ66:AL66)</f>
        <v>48</v>
      </c>
      <c r="AO66" s="23" t="str">
        <f>AO10</f>
        <v>601</v>
      </c>
      <c r="AP66" s="24" t="s">
        <v>57</v>
      </c>
      <c r="AQ66" s="21">
        <f>AI68</f>
        <v>60</v>
      </c>
      <c r="AR66" s="21">
        <f>AJ68</f>
        <v>48.000000000000007</v>
      </c>
      <c r="AS66" s="21">
        <f>AK68</f>
        <v>6.0000000000000009</v>
      </c>
      <c r="AT66" s="21">
        <f>AL68</f>
        <v>6.0000000000000009</v>
      </c>
      <c r="AU66" s="7">
        <f>SUM(AR66:AT66)</f>
        <v>60.000000000000007</v>
      </c>
      <c r="AW66" s="23" t="str">
        <f>AW10</f>
        <v>601</v>
      </c>
      <c r="AX66" s="24" t="s">
        <v>57</v>
      </c>
      <c r="AY66" s="21">
        <f>AQ68</f>
        <v>72</v>
      </c>
      <c r="AZ66" s="21">
        <f>AR68</f>
        <v>57.600000000000009</v>
      </c>
      <c r="BA66" s="21">
        <f>AS68</f>
        <v>7.2000000000000011</v>
      </c>
      <c r="BB66" s="21">
        <f>AT68</f>
        <v>7.2000000000000011</v>
      </c>
      <c r="BC66" s="7">
        <f>SUM(AZ66:BB66)</f>
        <v>72.000000000000014</v>
      </c>
      <c r="BE66" s="23" t="str">
        <f>BE10</f>
        <v>601</v>
      </c>
      <c r="BF66" s="24" t="s">
        <v>57</v>
      </c>
      <c r="BG66" s="21">
        <f>AY68</f>
        <v>84</v>
      </c>
      <c r="BH66" s="21">
        <f>AZ68</f>
        <v>67.200000000000017</v>
      </c>
      <c r="BI66" s="21">
        <f>BA68</f>
        <v>8.4000000000000021</v>
      </c>
      <c r="BJ66" s="21">
        <f>BB68</f>
        <v>8.4000000000000021</v>
      </c>
      <c r="BK66" s="7">
        <f>SUM(BH66:BJ66)</f>
        <v>84.000000000000028</v>
      </c>
      <c r="BM66" s="23" t="str">
        <f>BM10</f>
        <v>601</v>
      </c>
      <c r="BN66" s="24" t="s">
        <v>57</v>
      </c>
      <c r="BO66" s="21">
        <f>BG68</f>
        <v>96</v>
      </c>
      <c r="BP66" s="21">
        <f>BH68</f>
        <v>76.800000000000011</v>
      </c>
      <c r="BQ66" s="21">
        <f>BI68</f>
        <v>9.6000000000000014</v>
      </c>
      <c r="BR66" s="21">
        <f>BJ68</f>
        <v>9.6000000000000014</v>
      </c>
      <c r="BS66" s="7">
        <f>SUM(BP66:BR66)</f>
        <v>96</v>
      </c>
      <c r="BU66" s="23" t="str">
        <f>BU10</f>
        <v>601</v>
      </c>
      <c r="BV66" s="24" t="s">
        <v>57</v>
      </c>
      <c r="BW66" s="21">
        <f>BO68</f>
        <v>108</v>
      </c>
      <c r="BX66" s="21">
        <f>BP68</f>
        <v>86.4</v>
      </c>
      <c r="BY66" s="21">
        <f>BQ68</f>
        <v>10.8</v>
      </c>
      <c r="BZ66" s="21">
        <f>BR68</f>
        <v>10.8</v>
      </c>
      <c r="CA66" s="7">
        <f>SUM(BX66:BZ66)</f>
        <v>108</v>
      </c>
      <c r="CC66" s="23" t="str">
        <f>CC10</f>
        <v>601</v>
      </c>
      <c r="CD66" s="24" t="s">
        <v>57</v>
      </c>
      <c r="CE66" s="21">
        <f>BW68</f>
        <v>120</v>
      </c>
      <c r="CF66" s="21">
        <f>BX68</f>
        <v>96</v>
      </c>
      <c r="CG66" s="21">
        <f>BY68</f>
        <v>12</v>
      </c>
      <c r="CH66" s="21">
        <f>BZ68</f>
        <v>12</v>
      </c>
      <c r="CI66" s="7">
        <f>SUM(CF66:CH66)</f>
        <v>120</v>
      </c>
      <c r="CK66" s="23" t="str">
        <f>CK10</f>
        <v>601</v>
      </c>
      <c r="CL66" s="24" t="s">
        <v>57</v>
      </c>
      <c r="CM66" s="21">
        <f>CE68</f>
        <v>132</v>
      </c>
      <c r="CN66" s="21">
        <f>CF68</f>
        <v>105.6</v>
      </c>
      <c r="CO66" s="21">
        <f>CG68</f>
        <v>13.2</v>
      </c>
      <c r="CP66" s="21">
        <f>CH68</f>
        <v>13.2</v>
      </c>
      <c r="CQ66" s="7">
        <f>SUM(CN66:CP66)</f>
        <v>132</v>
      </c>
      <c r="CS66" s="23" t="str">
        <f>CS10</f>
        <v>601</v>
      </c>
      <c r="CT66" s="24" t="s">
        <v>57</v>
      </c>
      <c r="CU66" s="21">
        <f>CM68</f>
        <v>144</v>
      </c>
      <c r="CV66" s="21">
        <f>CN68</f>
        <v>115.19999999999999</v>
      </c>
      <c r="CW66" s="21">
        <f>CO68</f>
        <v>14.399999999999999</v>
      </c>
      <c r="CX66" s="21">
        <f>CP68</f>
        <v>14.399999999999999</v>
      </c>
      <c r="CY66" s="7">
        <f>SUM(CV66:CX66)</f>
        <v>144</v>
      </c>
    </row>
    <row r="67" spans="1:103" x14ac:dyDescent="0.2">
      <c r="A67" s="27"/>
      <c r="B67" s="6" t="s">
        <v>58</v>
      </c>
      <c r="C67" s="21">
        <f>C14</f>
        <v>12</v>
      </c>
      <c r="D67" s="21">
        <f>D14</f>
        <v>9.6000000000000014</v>
      </c>
      <c r="E67" s="21">
        <f>E14</f>
        <v>1.2000000000000002</v>
      </c>
      <c r="F67" s="21">
        <f>F14</f>
        <v>1.2000000000000002</v>
      </c>
      <c r="G67" s="7">
        <f>SUM(D67:F67)</f>
        <v>12</v>
      </c>
      <c r="I67" s="27"/>
      <c r="J67" s="6" t="s">
        <v>58</v>
      </c>
      <c r="K67" s="21">
        <f>K14</f>
        <v>12</v>
      </c>
      <c r="L67" s="21">
        <f>L14</f>
        <v>9.6000000000000014</v>
      </c>
      <c r="M67" s="21">
        <f>M14</f>
        <v>1.2000000000000002</v>
      </c>
      <c r="N67" s="21">
        <f>N14</f>
        <v>1.2000000000000002</v>
      </c>
      <c r="O67" s="7">
        <f>SUM(L67:N67)</f>
        <v>12</v>
      </c>
      <c r="P67" s="7"/>
      <c r="Q67" s="27"/>
      <c r="R67" s="6" t="s">
        <v>58</v>
      </c>
      <c r="S67" s="21">
        <f>S14</f>
        <v>12</v>
      </c>
      <c r="T67" s="21">
        <f>T14</f>
        <v>9.6000000000000014</v>
      </c>
      <c r="U67" s="21">
        <f>U14</f>
        <v>1.2000000000000002</v>
      </c>
      <c r="V67" s="21">
        <f>V14</f>
        <v>1.2000000000000002</v>
      </c>
      <c r="W67" s="7">
        <f>SUM(T67:V67)</f>
        <v>12</v>
      </c>
      <c r="Y67" s="27"/>
      <c r="Z67" s="6" t="s">
        <v>58</v>
      </c>
      <c r="AA67" s="21">
        <f>AA14</f>
        <v>12</v>
      </c>
      <c r="AB67" s="21">
        <f>AB14</f>
        <v>9.6000000000000014</v>
      </c>
      <c r="AC67" s="21">
        <f>AC14</f>
        <v>1.2000000000000002</v>
      </c>
      <c r="AD67" s="21">
        <f>AD14</f>
        <v>1.2000000000000002</v>
      </c>
      <c r="AE67" s="7">
        <f>SUM(AB67:AD67)</f>
        <v>12</v>
      </c>
      <c r="AG67" s="27"/>
      <c r="AH67" s="6" t="s">
        <v>58</v>
      </c>
      <c r="AI67" s="21">
        <f>AI14</f>
        <v>12</v>
      </c>
      <c r="AJ67" s="21">
        <f>AJ14</f>
        <v>9.6000000000000014</v>
      </c>
      <c r="AK67" s="21">
        <f>AK14</f>
        <v>1.2000000000000002</v>
      </c>
      <c r="AL67" s="21">
        <f>AL14</f>
        <v>1.2000000000000002</v>
      </c>
      <c r="AM67" s="7">
        <f>SUM(AJ67:AL67)</f>
        <v>12</v>
      </c>
      <c r="AO67" s="27"/>
      <c r="AP67" s="6" t="s">
        <v>58</v>
      </c>
      <c r="AQ67" s="21">
        <f>AQ14</f>
        <v>12</v>
      </c>
      <c r="AR67" s="21">
        <f>AR14</f>
        <v>9.6000000000000014</v>
      </c>
      <c r="AS67" s="21">
        <f>AS14</f>
        <v>1.2000000000000002</v>
      </c>
      <c r="AT67" s="21">
        <f>AT14</f>
        <v>1.2000000000000002</v>
      </c>
      <c r="AU67" s="7">
        <f>SUM(AR67:AT67)</f>
        <v>12</v>
      </c>
      <c r="AW67" s="27"/>
      <c r="AX67" s="6" t="s">
        <v>58</v>
      </c>
      <c r="AY67" s="21">
        <f>AY14</f>
        <v>12</v>
      </c>
      <c r="AZ67" s="21">
        <f>AZ14</f>
        <v>9.6000000000000014</v>
      </c>
      <c r="BA67" s="21">
        <f>BA14</f>
        <v>1.2000000000000002</v>
      </c>
      <c r="BB67" s="21">
        <f>BB14</f>
        <v>1.2000000000000002</v>
      </c>
      <c r="BC67" s="7">
        <f>SUM(AZ67:BB67)</f>
        <v>12</v>
      </c>
      <c r="BE67" s="27"/>
      <c r="BF67" s="6" t="s">
        <v>58</v>
      </c>
      <c r="BG67" s="21">
        <f>BG14</f>
        <v>12</v>
      </c>
      <c r="BH67" s="21">
        <f>BH14</f>
        <v>9.6000000000000014</v>
      </c>
      <c r="BI67" s="21">
        <f>BI14</f>
        <v>1.2000000000000002</v>
      </c>
      <c r="BJ67" s="21">
        <f>BJ14</f>
        <v>1.2000000000000002</v>
      </c>
      <c r="BK67" s="7">
        <f>SUM(BH67:BJ67)</f>
        <v>12</v>
      </c>
      <c r="BM67" s="27"/>
      <c r="BN67" s="6" t="s">
        <v>58</v>
      </c>
      <c r="BO67" s="21">
        <f>BO14</f>
        <v>12</v>
      </c>
      <c r="BP67" s="21">
        <f>BP14</f>
        <v>9.6000000000000014</v>
      </c>
      <c r="BQ67" s="21">
        <f>BQ14</f>
        <v>1.2000000000000002</v>
      </c>
      <c r="BR67" s="21">
        <f>BR14</f>
        <v>1.2000000000000002</v>
      </c>
      <c r="BS67" s="7">
        <f>SUM(BP67:BR67)</f>
        <v>12</v>
      </c>
      <c r="BU67" s="27"/>
      <c r="BV67" s="6" t="s">
        <v>58</v>
      </c>
      <c r="BW67" s="21">
        <f>BW14</f>
        <v>12</v>
      </c>
      <c r="BX67" s="21">
        <f>BX14</f>
        <v>9.6000000000000014</v>
      </c>
      <c r="BY67" s="21">
        <f>BY14</f>
        <v>1.2000000000000002</v>
      </c>
      <c r="BZ67" s="21">
        <f>BZ14</f>
        <v>1.2000000000000002</v>
      </c>
      <c r="CA67" s="7">
        <f>SUM(BX67:BZ67)</f>
        <v>12</v>
      </c>
      <c r="CC67" s="27"/>
      <c r="CD67" s="6" t="s">
        <v>58</v>
      </c>
      <c r="CE67" s="21">
        <f>CE14</f>
        <v>12</v>
      </c>
      <c r="CF67" s="21">
        <f>CF14</f>
        <v>9.6000000000000014</v>
      </c>
      <c r="CG67" s="21">
        <f>CG14</f>
        <v>1.2000000000000002</v>
      </c>
      <c r="CH67" s="21">
        <f>CH14</f>
        <v>1.2000000000000002</v>
      </c>
      <c r="CI67" s="7">
        <f>SUM(CF67:CH67)</f>
        <v>12</v>
      </c>
      <c r="CK67" s="27"/>
      <c r="CL67" s="6" t="s">
        <v>58</v>
      </c>
      <c r="CM67" s="21">
        <f>CM14</f>
        <v>12</v>
      </c>
      <c r="CN67" s="21">
        <f>CN14</f>
        <v>9.6000000000000014</v>
      </c>
      <c r="CO67" s="21">
        <f>CO14</f>
        <v>1.2000000000000002</v>
      </c>
      <c r="CP67" s="21">
        <f>CP14</f>
        <v>1.2000000000000002</v>
      </c>
      <c r="CQ67" s="7">
        <f>SUM(CN67:CP67)</f>
        <v>12</v>
      </c>
      <c r="CS67" s="27"/>
      <c r="CT67" s="6" t="s">
        <v>58</v>
      </c>
      <c r="CU67" s="21">
        <f>CU14</f>
        <v>0.5</v>
      </c>
      <c r="CV67" s="21">
        <f>CV14</f>
        <v>0.39999999999999991</v>
      </c>
      <c r="CW67" s="21">
        <f>CW14</f>
        <v>4.9999999999999989E-2</v>
      </c>
      <c r="CX67" s="21">
        <f>CX14</f>
        <v>4.9999999999999989E-2</v>
      </c>
      <c r="CY67" s="7">
        <f>SUM(CV67:CX67)</f>
        <v>0.49999999999999989</v>
      </c>
    </row>
    <row r="68" spans="1:103" x14ac:dyDescent="0.2">
      <c r="A68" s="5"/>
      <c r="B68" s="6" t="s">
        <v>59</v>
      </c>
      <c r="C68" s="21">
        <f>C66+C67</f>
        <v>12</v>
      </c>
      <c r="D68" s="21">
        <f>D66+D67</f>
        <v>9.6000000000000014</v>
      </c>
      <c r="E68" s="21">
        <f>E66+E67</f>
        <v>1.2000000000000002</v>
      </c>
      <c r="F68" s="21">
        <f>F66+F67</f>
        <v>1.2000000000000002</v>
      </c>
      <c r="G68" s="7">
        <f>SUM(D68:F68)</f>
        <v>12</v>
      </c>
      <c r="I68" s="5"/>
      <c r="J68" s="6" t="s">
        <v>59</v>
      </c>
      <c r="K68" s="21">
        <f>K66+K67</f>
        <v>24</v>
      </c>
      <c r="L68" s="21">
        <f>L66+L67</f>
        <v>19.200000000000003</v>
      </c>
      <c r="M68" s="21">
        <f>M66+M67</f>
        <v>2.4000000000000004</v>
      </c>
      <c r="N68" s="21">
        <f>N66+N67</f>
        <v>2.4000000000000004</v>
      </c>
      <c r="O68" s="7">
        <f>SUM(L68:N68)</f>
        <v>24</v>
      </c>
      <c r="P68" s="7"/>
      <c r="Q68" s="5"/>
      <c r="R68" s="6" t="s">
        <v>59</v>
      </c>
      <c r="S68" s="21">
        <f>S66+S67</f>
        <v>36</v>
      </c>
      <c r="T68" s="21">
        <f>T66+T67</f>
        <v>28.800000000000004</v>
      </c>
      <c r="U68" s="21">
        <f>U66+U67</f>
        <v>3.6000000000000005</v>
      </c>
      <c r="V68" s="21">
        <f>V66+V67</f>
        <v>3.6000000000000005</v>
      </c>
      <c r="W68" s="7">
        <f>SUM(T68:V68)</f>
        <v>36.000000000000007</v>
      </c>
      <c r="Y68" s="5"/>
      <c r="Z68" s="6" t="s">
        <v>59</v>
      </c>
      <c r="AA68" s="21">
        <f>AA66+AA67</f>
        <v>48</v>
      </c>
      <c r="AB68" s="21">
        <f>AB66+AB67</f>
        <v>38.400000000000006</v>
      </c>
      <c r="AC68" s="21">
        <f>AC66+AC67</f>
        <v>4.8000000000000007</v>
      </c>
      <c r="AD68" s="21">
        <f>AD66+AD67</f>
        <v>4.8000000000000007</v>
      </c>
      <c r="AE68" s="7">
        <f>SUM(AB68:AD68)</f>
        <v>48</v>
      </c>
      <c r="AG68" s="5"/>
      <c r="AH68" s="6" t="s">
        <v>59</v>
      </c>
      <c r="AI68" s="21">
        <f>AI66+AI67</f>
        <v>60</v>
      </c>
      <c r="AJ68" s="21">
        <f>AJ66+AJ67</f>
        <v>48.000000000000007</v>
      </c>
      <c r="AK68" s="21">
        <f>AK66+AK67</f>
        <v>6.0000000000000009</v>
      </c>
      <c r="AL68" s="21">
        <f>AL66+AL67</f>
        <v>6.0000000000000009</v>
      </c>
      <c r="AM68" s="7">
        <f>SUM(AJ68:AL68)</f>
        <v>60.000000000000007</v>
      </c>
      <c r="AO68" s="5"/>
      <c r="AP68" s="6" t="s">
        <v>59</v>
      </c>
      <c r="AQ68" s="21">
        <f>AQ66+AQ67</f>
        <v>72</v>
      </c>
      <c r="AR68" s="21">
        <f>AR66+AR67</f>
        <v>57.600000000000009</v>
      </c>
      <c r="AS68" s="21">
        <f>AS66+AS67</f>
        <v>7.2000000000000011</v>
      </c>
      <c r="AT68" s="21">
        <f>AT66+AT67</f>
        <v>7.2000000000000011</v>
      </c>
      <c r="AU68" s="7">
        <f>SUM(AR68:AT68)</f>
        <v>72.000000000000014</v>
      </c>
      <c r="AW68" s="5"/>
      <c r="AX68" s="6" t="s">
        <v>59</v>
      </c>
      <c r="AY68" s="21">
        <f>AY66+AY67</f>
        <v>84</v>
      </c>
      <c r="AZ68" s="21">
        <f>AZ66+AZ67</f>
        <v>67.200000000000017</v>
      </c>
      <c r="BA68" s="21">
        <f>BA66+BA67</f>
        <v>8.4000000000000021</v>
      </c>
      <c r="BB68" s="21">
        <f>BB66+BB67</f>
        <v>8.4000000000000021</v>
      </c>
      <c r="BC68" s="7">
        <f>SUM(AZ68:BB68)</f>
        <v>84.000000000000028</v>
      </c>
      <c r="BE68" s="5"/>
      <c r="BF68" s="6" t="s">
        <v>59</v>
      </c>
      <c r="BG68" s="21">
        <f>BG66+BG67</f>
        <v>96</v>
      </c>
      <c r="BH68" s="21">
        <f>BH66+BH67</f>
        <v>76.800000000000011</v>
      </c>
      <c r="BI68" s="21">
        <f>BI66+BI67</f>
        <v>9.6000000000000014</v>
      </c>
      <c r="BJ68" s="21">
        <f>BJ66+BJ67</f>
        <v>9.6000000000000014</v>
      </c>
      <c r="BK68" s="7">
        <f>SUM(BH68:BJ68)</f>
        <v>96</v>
      </c>
      <c r="BM68" s="5"/>
      <c r="BN68" s="6" t="s">
        <v>59</v>
      </c>
      <c r="BO68" s="21">
        <f>BO66+BO67</f>
        <v>108</v>
      </c>
      <c r="BP68" s="21">
        <f>BP66+BP67</f>
        <v>86.4</v>
      </c>
      <c r="BQ68" s="21">
        <f>BQ66+BQ67</f>
        <v>10.8</v>
      </c>
      <c r="BR68" s="21">
        <f>BR66+BR67</f>
        <v>10.8</v>
      </c>
      <c r="BS68" s="7">
        <f>SUM(BP68:BR68)</f>
        <v>108</v>
      </c>
      <c r="BU68" s="5"/>
      <c r="BV68" s="6" t="s">
        <v>59</v>
      </c>
      <c r="BW68" s="21">
        <f>BW66+BW67</f>
        <v>120</v>
      </c>
      <c r="BX68" s="21">
        <f>BX66+BX67</f>
        <v>96</v>
      </c>
      <c r="BY68" s="21">
        <f>BY66+BY67</f>
        <v>12</v>
      </c>
      <c r="BZ68" s="21">
        <f>BZ66+BZ67</f>
        <v>12</v>
      </c>
      <c r="CA68" s="7">
        <f>SUM(BX68:BZ68)</f>
        <v>120</v>
      </c>
      <c r="CC68" s="5"/>
      <c r="CD68" s="6" t="s">
        <v>59</v>
      </c>
      <c r="CE68" s="21">
        <f>CE66+CE67</f>
        <v>132</v>
      </c>
      <c r="CF68" s="21">
        <f>CF66+CF67</f>
        <v>105.6</v>
      </c>
      <c r="CG68" s="21">
        <f>CG66+CG67</f>
        <v>13.2</v>
      </c>
      <c r="CH68" s="21">
        <f>CH66+CH67</f>
        <v>13.2</v>
      </c>
      <c r="CI68" s="7">
        <f>SUM(CF68:CH68)</f>
        <v>132</v>
      </c>
      <c r="CK68" s="5"/>
      <c r="CL68" s="6" t="s">
        <v>59</v>
      </c>
      <c r="CM68" s="21">
        <f>CM66+CM67</f>
        <v>144</v>
      </c>
      <c r="CN68" s="21">
        <f>CN66+CN67</f>
        <v>115.19999999999999</v>
      </c>
      <c r="CO68" s="21">
        <f>CO66+CO67</f>
        <v>14.399999999999999</v>
      </c>
      <c r="CP68" s="21">
        <f>CP66+CP67</f>
        <v>14.399999999999999</v>
      </c>
      <c r="CQ68" s="7">
        <f>SUM(CN68:CP68)</f>
        <v>144</v>
      </c>
      <c r="CS68" s="5"/>
      <c r="CT68" s="6" t="s">
        <v>59</v>
      </c>
      <c r="CU68" s="21">
        <f>CU66+CU67</f>
        <v>144.5</v>
      </c>
      <c r="CV68" s="21">
        <f>CV66+CV67</f>
        <v>115.6</v>
      </c>
      <c r="CW68" s="21">
        <f>CW66+CW67</f>
        <v>14.45</v>
      </c>
      <c r="CX68" s="21">
        <f>CX66+CX67</f>
        <v>14.45</v>
      </c>
      <c r="CY68" s="7">
        <f>SUM(CV68:CX68)</f>
        <v>144.49999999999997</v>
      </c>
    </row>
    <row r="69" spans="1:103" x14ac:dyDescent="0.2">
      <c r="A69" s="27"/>
      <c r="B69" s="6" t="s">
        <v>60</v>
      </c>
      <c r="C69" s="73">
        <v>175</v>
      </c>
      <c r="D69" s="7">
        <f>C69*D$64</f>
        <v>140</v>
      </c>
      <c r="E69" s="7">
        <f>C69*E$64</f>
        <v>17.5</v>
      </c>
      <c r="F69" s="7">
        <f>C69*F$64</f>
        <v>17.5</v>
      </c>
      <c r="G69" s="7">
        <f>SUM(D69:F69)</f>
        <v>175</v>
      </c>
      <c r="I69" s="27"/>
      <c r="J69" s="6" t="s">
        <v>60</v>
      </c>
      <c r="K69" s="21">
        <f>C69</f>
        <v>175</v>
      </c>
      <c r="L69" s="7">
        <f>K69*L$64</f>
        <v>140</v>
      </c>
      <c r="M69" s="7">
        <f>K69*M$64</f>
        <v>17.5</v>
      </c>
      <c r="N69" s="7">
        <f>K69*N$64</f>
        <v>17.5</v>
      </c>
      <c r="O69" s="7">
        <f>SUM(L69:N69)</f>
        <v>175</v>
      </c>
      <c r="P69" s="7"/>
      <c r="Q69" s="27"/>
      <c r="R69" s="6" t="s">
        <v>60</v>
      </c>
      <c r="S69" s="21">
        <f>K69</f>
        <v>175</v>
      </c>
      <c r="T69" s="7">
        <f>S69*T$64</f>
        <v>140</v>
      </c>
      <c r="U69" s="7">
        <f>S69*U$64</f>
        <v>17.5</v>
      </c>
      <c r="V69" s="7">
        <f>S69*V$64</f>
        <v>17.5</v>
      </c>
      <c r="W69" s="7">
        <f>SUM(T69:V69)</f>
        <v>175</v>
      </c>
      <c r="Y69" s="27"/>
      <c r="Z69" s="6" t="s">
        <v>60</v>
      </c>
      <c r="AA69" s="21">
        <f>S69</f>
        <v>175</v>
      </c>
      <c r="AB69" s="7">
        <f>AA69*AB$64</f>
        <v>140</v>
      </c>
      <c r="AC69" s="7">
        <f>AA69*AC$64</f>
        <v>17.5</v>
      </c>
      <c r="AD69" s="7">
        <f>AA69*AD$64</f>
        <v>17.5</v>
      </c>
      <c r="AE69" s="7">
        <f>SUM(AB69:AD69)</f>
        <v>175</v>
      </c>
      <c r="AG69" s="27"/>
      <c r="AH69" s="6" t="s">
        <v>60</v>
      </c>
      <c r="AI69" s="21">
        <f>AA69</f>
        <v>175</v>
      </c>
      <c r="AJ69" s="7">
        <f>AI69*AJ$64</f>
        <v>140</v>
      </c>
      <c r="AK69" s="7">
        <f>AI69*AK$64</f>
        <v>17.5</v>
      </c>
      <c r="AL69" s="7">
        <f>AI69*AL$64</f>
        <v>17.5</v>
      </c>
      <c r="AM69" s="7">
        <f>SUM(AJ69:AL69)</f>
        <v>175</v>
      </c>
      <c r="AO69" s="27"/>
      <c r="AP69" s="6" t="s">
        <v>60</v>
      </c>
      <c r="AQ69" s="21">
        <f>AI69</f>
        <v>175</v>
      </c>
      <c r="AR69" s="7">
        <f>AQ69*AR$64</f>
        <v>140</v>
      </c>
      <c r="AS69" s="7">
        <f>AQ69*AS$64</f>
        <v>17.5</v>
      </c>
      <c r="AT69" s="7">
        <f>AQ69*AT$64</f>
        <v>17.5</v>
      </c>
      <c r="AU69" s="7">
        <f>SUM(AR69:AT69)</f>
        <v>175</v>
      </c>
      <c r="AW69" s="27"/>
      <c r="AX69" s="6" t="s">
        <v>60</v>
      </c>
      <c r="AY69" s="21">
        <f>AQ69</f>
        <v>175</v>
      </c>
      <c r="AZ69" s="7">
        <f>AY69*AZ$64</f>
        <v>140</v>
      </c>
      <c r="BA69" s="7">
        <f>AY69*BA$64</f>
        <v>17.5</v>
      </c>
      <c r="BB69" s="7">
        <f>AY69*BB$64</f>
        <v>17.5</v>
      </c>
      <c r="BC69" s="7">
        <f>SUM(AZ69:BB69)</f>
        <v>175</v>
      </c>
      <c r="BE69" s="27"/>
      <c r="BF69" s="6" t="s">
        <v>60</v>
      </c>
      <c r="BG69" s="21">
        <f>AY69</f>
        <v>175</v>
      </c>
      <c r="BH69" s="7">
        <f>BG69*BH$64</f>
        <v>140</v>
      </c>
      <c r="BI69" s="7">
        <f>BG69*BI$64</f>
        <v>17.5</v>
      </c>
      <c r="BJ69" s="7">
        <f>BG69*BJ$64</f>
        <v>17.5</v>
      </c>
      <c r="BK69" s="7">
        <f>SUM(BH69:BJ69)</f>
        <v>175</v>
      </c>
      <c r="BM69" s="27"/>
      <c r="BN69" s="6" t="s">
        <v>60</v>
      </c>
      <c r="BO69" s="21">
        <f>BG69</f>
        <v>175</v>
      </c>
      <c r="BP69" s="7">
        <f>BO69*BP$64</f>
        <v>140</v>
      </c>
      <c r="BQ69" s="7">
        <f>BO69*BQ$64</f>
        <v>17.5</v>
      </c>
      <c r="BR69" s="7">
        <f>BO69*BR$64</f>
        <v>17.5</v>
      </c>
      <c r="BS69" s="7">
        <f>SUM(BP69:BR69)</f>
        <v>175</v>
      </c>
      <c r="BU69" s="27"/>
      <c r="BV69" s="6" t="s">
        <v>60</v>
      </c>
      <c r="BW69" s="21">
        <f>BO69</f>
        <v>175</v>
      </c>
      <c r="BX69" s="7">
        <f>BW69*BX$64</f>
        <v>140</v>
      </c>
      <c r="BY69" s="7">
        <f>BW69*BY$64</f>
        <v>17.5</v>
      </c>
      <c r="BZ69" s="7">
        <f>BW69*BZ$64</f>
        <v>17.5</v>
      </c>
      <c r="CA69" s="7">
        <f>SUM(BX69:BZ69)</f>
        <v>175</v>
      </c>
      <c r="CC69" s="27"/>
      <c r="CD69" s="6" t="s">
        <v>60</v>
      </c>
      <c r="CE69" s="21">
        <f>BW69</f>
        <v>175</v>
      </c>
      <c r="CF69" s="7">
        <f>CE69*CF$64</f>
        <v>140</v>
      </c>
      <c r="CG69" s="7">
        <f>CE69*CG$64</f>
        <v>17.5</v>
      </c>
      <c r="CH69" s="7">
        <f>CE69*CH$64</f>
        <v>17.5</v>
      </c>
      <c r="CI69" s="7">
        <f>SUM(CF69:CH69)</f>
        <v>175</v>
      </c>
      <c r="CK69" s="27"/>
      <c r="CL69" s="6" t="s">
        <v>60</v>
      </c>
      <c r="CM69" s="21">
        <f>CE69</f>
        <v>175</v>
      </c>
      <c r="CN69" s="7">
        <f>CM69*CN$64</f>
        <v>140</v>
      </c>
      <c r="CO69" s="7">
        <f>CM69*CO$64</f>
        <v>17.5</v>
      </c>
      <c r="CP69" s="7">
        <f>CM69*CP$64</f>
        <v>17.5</v>
      </c>
      <c r="CQ69" s="7">
        <f>SUM(CN69:CP69)</f>
        <v>175</v>
      </c>
      <c r="CS69" s="27"/>
      <c r="CT69" s="6" t="s">
        <v>60</v>
      </c>
      <c r="CU69" s="21">
        <f>CM69</f>
        <v>175</v>
      </c>
      <c r="CV69" s="7">
        <f>CU69*CV$64</f>
        <v>140</v>
      </c>
      <c r="CW69" s="7">
        <f>CU69*CW$64</f>
        <v>17.5</v>
      </c>
      <c r="CX69" s="7">
        <f>CU69*CX$64</f>
        <v>17.5</v>
      </c>
      <c r="CY69" s="7">
        <f>SUM(CV69:CX69)</f>
        <v>175</v>
      </c>
    </row>
    <row r="70" spans="1:103" ht="13.5" thickBot="1" x14ac:dyDescent="0.25">
      <c r="A70" s="29"/>
      <c r="B70" s="30" t="s">
        <v>61</v>
      </c>
      <c r="C70" s="75">
        <f>C68/C69</f>
        <v>6.8571428571428575E-2</v>
      </c>
      <c r="D70" s="75">
        <f>D68/D69</f>
        <v>6.8571428571428575E-2</v>
      </c>
      <c r="E70" s="75">
        <f>E68/E69</f>
        <v>6.8571428571428575E-2</v>
      </c>
      <c r="F70" s="75">
        <f>F68/F69</f>
        <v>6.8571428571428575E-2</v>
      </c>
      <c r="G70" s="75">
        <f>G68/G69</f>
        <v>6.8571428571428575E-2</v>
      </c>
      <c r="I70" s="29"/>
      <c r="J70" s="30" t="s">
        <v>61</v>
      </c>
      <c r="K70" s="75">
        <f>K68/K69</f>
        <v>0.13714285714285715</v>
      </c>
      <c r="L70" s="75">
        <f>L68/L69</f>
        <v>0.13714285714285715</v>
      </c>
      <c r="M70" s="75">
        <f>M68/M69</f>
        <v>0.13714285714285715</v>
      </c>
      <c r="N70" s="75">
        <f>N68/N69</f>
        <v>0.13714285714285715</v>
      </c>
      <c r="O70" s="75">
        <f>O68/O69</f>
        <v>0.13714285714285715</v>
      </c>
      <c r="P70" s="87"/>
      <c r="Q70" s="29"/>
      <c r="R70" s="30" t="s">
        <v>61</v>
      </c>
      <c r="S70" s="75">
        <f>S68/S69</f>
        <v>0.20571428571428571</v>
      </c>
      <c r="T70" s="75">
        <f>T68/T69</f>
        <v>0.20571428571428574</v>
      </c>
      <c r="U70" s="75">
        <f>U68/U69</f>
        <v>0.20571428571428574</v>
      </c>
      <c r="V70" s="75">
        <f>V68/V69</f>
        <v>0.20571428571428574</v>
      </c>
      <c r="W70" s="75">
        <f>W68/W69</f>
        <v>0.20571428571428577</v>
      </c>
      <c r="Y70" s="29"/>
      <c r="Z70" s="30" t="s">
        <v>61</v>
      </c>
      <c r="AA70" s="75">
        <f>AA68/AA69</f>
        <v>0.2742857142857143</v>
      </c>
      <c r="AB70" s="75">
        <f>AB68/AB69</f>
        <v>0.2742857142857143</v>
      </c>
      <c r="AC70" s="75">
        <f>AC68/AC69</f>
        <v>0.2742857142857143</v>
      </c>
      <c r="AD70" s="75">
        <f>AD68/AD69</f>
        <v>0.2742857142857143</v>
      </c>
      <c r="AE70" s="75">
        <f>AE68/AE69</f>
        <v>0.2742857142857143</v>
      </c>
      <c r="AG70" s="29"/>
      <c r="AH70" s="30" t="s">
        <v>61</v>
      </c>
      <c r="AI70" s="75">
        <f>AI68/AI69</f>
        <v>0.34285714285714286</v>
      </c>
      <c r="AJ70" s="75">
        <f>AJ68/AJ69</f>
        <v>0.34285714285714292</v>
      </c>
      <c r="AK70" s="75">
        <f>AK68/AK69</f>
        <v>0.34285714285714292</v>
      </c>
      <c r="AL70" s="75">
        <f>AL68/AL69</f>
        <v>0.34285714285714292</v>
      </c>
      <c r="AM70" s="75">
        <f>AM68/AM69</f>
        <v>0.34285714285714292</v>
      </c>
      <c r="AO70" s="29"/>
      <c r="AP70" s="30" t="s">
        <v>61</v>
      </c>
      <c r="AQ70" s="75">
        <f>AQ68/AQ69</f>
        <v>0.41142857142857142</v>
      </c>
      <c r="AR70" s="75">
        <f>AR68/AR69</f>
        <v>0.41142857142857148</v>
      </c>
      <c r="AS70" s="75">
        <f>AS68/AS69</f>
        <v>0.41142857142857148</v>
      </c>
      <c r="AT70" s="75">
        <f>AT68/AT69</f>
        <v>0.41142857142857148</v>
      </c>
      <c r="AU70" s="75">
        <f>AU68/AU69</f>
        <v>0.41142857142857153</v>
      </c>
      <c r="AW70" s="29"/>
      <c r="AX70" s="30" t="s">
        <v>61</v>
      </c>
      <c r="AY70" s="75">
        <f>AY68/AY69</f>
        <v>0.48</v>
      </c>
      <c r="AZ70" s="75">
        <f>AZ68/AZ69</f>
        <v>0.48000000000000015</v>
      </c>
      <c r="BA70" s="75">
        <f>BA68/BA69</f>
        <v>0.48000000000000015</v>
      </c>
      <c r="BB70" s="75">
        <f>BB68/BB69</f>
        <v>0.48000000000000015</v>
      </c>
      <c r="BC70" s="75">
        <f>BC68/BC69</f>
        <v>0.48000000000000015</v>
      </c>
      <c r="BE70" s="29"/>
      <c r="BF70" s="30" t="s">
        <v>61</v>
      </c>
      <c r="BG70" s="75">
        <f>BG68/BG69</f>
        <v>0.5485714285714286</v>
      </c>
      <c r="BH70" s="75">
        <f>BH68/BH69</f>
        <v>0.5485714285714286</v>
      </c>
      <c r="BI70" s="75">
        <f>BI68/BI69</f>
        <v>0.5485714285714286</v>
      </c>
      <c r="BJ70" s="75">
        <f>BJ68/BJ69</f>
        <v>0.5485714285714286</v>
      </c>
      <c r="BK70" s="75">
        <f>BK68/BK69</f>
        <v>0.5485714285714286</v>
      </c>
      <c r="BM70" s="29"/>
      <c r="BN70" s="30" t="s">
        <v>61</v>
      </c>
      <c r="BO70" s="75">
        <f>BO68/BO69</f>
        <v>0.6171428571428571</v>
      </c>
      <c r="BP70" s="75">
        <f>BP68/BP69</f>
        <v>0.61714285714285722</v>
      </c>
      <c r="BQ70" s="75">
        <f>BQ68/BQ69</f>
        <v>0.61714285714285722</v>
      </c>
      <c r="BR70" s="75">
        <f>BR68/BR69</f>
        <v>0.61714285714285722</v>
      </c>
      <c r="BS70" s="75">
        <f>BS68/BS69</f>
        <v>0.6171428571428571</v>
      </c>
      <c r="BU70" s="29"/>
      <c r="BV70" s="30" t="s">
        <v>61</v>
      </c>
      <c r="BW70" s="75">
        <f>BW68/BW69</f>
        <v>0.68571428571428572</v>
      </c>
      <c r="BX70" s="75">
        <f>BX68/BX69</f>
        <v>0.68571428571428572</v>
      </c>
      <c r="BY70" s="75">
        <f>BY68/BY69</f>
        <v>0.68571428571428572</v>
      </c>
      <c r="BZ70" s="75">
        <f>BZ68/BZ69</f>
        <v>0.68571428571428572</v>
      </c>
      <c r="CA70" s="75">
        <f>CA68/CA69</f>
        <v>0.68571428571428572</v>
      </c>
      <c r="CC70" s="29"/>
      <c r="CD70" s="30" t="s">
        <v>61</v>
      </c>
      <c r="CE70" s="75">
        <f>CE68/CE69</f>
        <v>0.75428571428571434</v>
      </c>
      <c r="CF70" s="75">
        <f>CF68/CF69</f>
        <v>0.75428571428571423</v>
      </c>
      <c r="CG70" s="75">
        <f>CG68/CG69</f>
        <v>0.75428571428571423</v>
      </c>
      <c r="CH70" s="75">
        <f>CH68/CH69</f>
        <v>0.75428571428571423</v>
      </c>
      <c r="CI70" s="75">
        <f>CI68/CI69</f>
        <v>0.75428571428571434</v>
      </c>
      <c r="CK70" s="29"/>
      <c r="CL70" s="30" t="s">
        <v>61</v>
      </c>
      <c r="CM70" s="75">
        <f>CM68/CM69</f>
        <v>0.82285714285714284</v>
      </c>
      <c r="CN70" s="75">
        <f>CN68/CN69</f>
        <v>0.82285714285714273</v>
      </c>
      <c r="CO70" s="75">
        <f>CO68/CO69</f>
        <v>0.82285714285714273</v>
      </c>
      <c r="CP70" s="75">
        <f>CP68/CP69</f>
        <v>0.82285714285714273</v>
      </c>
      <c r="CQ70" s="75">
        <f>CQ68/CQ69</f>
        <v>0.82285714285714284</v>
      </c>
      <c r="CS70" s="29"/>
      <c r="CT70" s="30" t="s">
        <v>61</v>
      </c>
      <c r="CU70" s="75">
        <f>CU68/CU69</f>
        <v>0.82571428571428573</v>
      </c>
      <c r="CV70" s="75">
        <f>CV68/CV69</f>
        <v>0.82571428571428562</v>
      </c>
      <c r="CW70" s="75">
        <f>CW68/CW69</f>
        <v>0.82571428571428562</v>
      </c>
      <c r="CX70" s="75">
        <f>CX68/CX69</f>
        <v>0.82571428571428562</v>
      </c>
      <c r="CY70" s="75">
        <f>CY68/CY69</f>
        <v>0.82571428571428551</v>
      </c>
    </row>
    <row r="71" spans="1:103" ht="13.5" thickTop="1" x14ac:dyDescent="0.2">
      <c r="A71" s="16" t="str">
        <f>A15</f>
        <v>TIP</v>
      </c>
      <c r="B71" s="32"/>
      <c r="C71" s="21"/>
      <c r="D71" s="21"/>
      <c r="E71" s="21"/>
      <c r="F71" s="21"/>
      <c r="G71" s="21"/>
      <c r="I71" s="16" t="str">
        <f>I15</f>
        <v>TIP</v>
      </c>
      <c r="J71" s="32"/>
      <c r="K71" s="21"/>
      <c r="L71" s="21"/>
      <c r="M71" s="21"/>
      <c r="N71" s="21"/>
      <c r="O71" s="21"/>
      <c r="P71" s="21"/>
      <c r="Q71" s="16" t="str">
        <f>Q15</f>
        <v>TIP</v>
      </c>
      <c r="R71" s="32"/>
      <c r="S71" s="21"/>
      <c r="T71" s="21"/>
      <c r="U71" s="21"/>
      <c r="V71" s="21"/>
      <c r="W71" s="21"/>
      <c r="Y71" s="16" t="str">
        <f>Y15</f>
        <v>TIP</v>
      </c>
      <c r="Z71" s="32"/>
      <c r="AA71" s="21"/>
      <c r="AB71" s="21"/>
      <c r="AC71" s="21"/>
      <c r="AD71" s="21"/>
      <c r="AE71" s="21"/>
      <c r="AG71" s="16" t="str">
        <f>AG15</f>
        <v>TIP</v>
      </c>
      <c r="AH71" s="32"/>
      <c r="AI71" s="21"/>
      <c r="AJ71" s="21"/>
      <c r="AK71" s="21"/>
      <c r="AL71" s="21"/>
      <c r="AM71" s="21"/>
      <c r="AO71" s="16" t="str">
        <f>AO15</f>
        <v>TIP</v>
      </c>
      <c r="AP71" s="32"/>
      <c r="AQ71" s="21"/>
      <c r="AR71" s="21"/>
      <c r="AS71" s="21"/>
      <c r="AT71" s="21"/>
      <c r="AU71" s="21"/>
      <c r="AW71" s="16" t="str">
        <f>AW15</f>
        <v>TIP</v>
      </c>
      <c r="AX71" s="32"/>
      <c r="AY71" s="21"/>
      <c r="AZ71" s="21"/>
      <c r="BA71" s="21"/>
      <c r="BB71" s="21"/>
      <c r="BC71" s="21"/>
      <c r="BE71" s="16" t="str">
        <f>BE15</f>
        <v>TIP</v>
      </c>
      <c r="BF71" s="32"/>
      <c r="BG71" s="21"/>
      <c r="BH71" s="21"/>
      <c r="BI71" s="21"/>
      <c r="BJ71" s="21"/>
      <c r="BK71" s="21"/>
      <c r="BM71" s="16" t="str">
        <f>BM15</f>
        <v>TIP</v>
      </c>
      <c r="BN71" s="32"/>
      <c r="BO71" s="21"/>
      <c r="BP71" s="21"/>
      <c r="BQ71" s="21"/>
      <c r="BR71" s="21"/>
      <c r="BS71" s="21"/>
      <c r="BU71" s="16" t="str">
        <f>BU15</f>
        <v>TIP</v>
      </c>
      <c r="BV71" s="32"/>
      <c r="BW71" s="21"/>
      <c r="BX71" s="21"/>
      <c r="BY71" s="21"/>
      <c r="BZ71" s="21"/>
      <c r="CA71" s="21"/>
      <c r="CC71" s="16" t="str">
        <f>CC15</f>
        <v>TIP</v>
      </c>
      <c r="CD71" s="32"/>
      <c r="CE71" s="21"/>
      <c r="CF71" s="21"/>
      <c r="CG71" s="21"/>
      <c r="CH71" s="21"/>
      <c r="CI71" s="21"/>
      <c r="CK71" s="16" t="str">
        <f>CK15</f>
        <v>TIP</v>
      </c>
      <c r="CL71" s="32"/>
      <c r="CM71" s="21"/>
      <c r="CN71" s="21"/>
      <c r="CO71" s="21"/>
      <c r="CP71" s="21"/>
      <c r="CQ71" s="21"/>
      <c r="CS71" s="16" t="str">
        <f>CS15</f>
        <v>TIP</v>
      </c>
      <c r="CT71" s="32"/>
      <c r="CU71" s="21"/>
      <c r="CV71" s="21"/>
      <c r="CW71" s="21"/>
      <c r="CX71" s="21"/>
      <c r="CY71" s="21"/>
    </row>
    <row r="72" spans="1:103" x14ac:dyDescent="0.2">
      <c r="A72" s="23" t="str">
        <f>A16</f>
        <v>602</v>
      </c>
      <c r="B72" s="24" t="s">
        <v>57</v>
      </c>
      <c r="C72" s="73">
        <v>0</v>
      </c>
      <c r="D72" s="73">
        <v>0</v>
      </c>
      <c r="E72" s="73">
        <v>0</v>
      </c>
      <c r="F72" s="73">
        <v>0</v>
      </c>
      <c r="G72" s="7">
        <f>SUM(D72:F72)</f>
        <v>0</v>
      </c>
      <c r="I72" s="23" t="str">
        <f>I16</f>
        <v>602</v>
      </c>
      <c r="J72" s="24" t="s">
        <v>57</v>
      </c>
      <c r="K72" s="21">
        <f>C74</f>
        <v>12</v>
      </c>
      <c r="L72" s="21">
        <f>D74</f>
        <v>9.6000000000000014</v>
      </c>
      <c r="M72" s="21">
        <f>E74</f>
        <v>1.2000000000000002</v>
      </c>
      <c r="N72" s="21">
        <f>F74</f>
        <v>1.2000000000000002</v>
      </c>
      <c r="O72" s="7">
        <f>SUM(L72:N72)</f>
        <v>12</v>
      </c>
      <c r="P72" s="7"/>
      <c r="Q72" s="23" t="str">
        <f>Q16</f>
        <v>602</v>
      </c>
      <c r="R72" s="24" t="s">
        <v>57</v>
      </c>
      <c r="S72" s="21">
        <f>K74</f>
        <v>24</v>
      </c>
      <c r="T72" s="21">
        <f>L74</f>
        <v>19.200000000000003</v>
      </c>
      <c r="U72" s="21">
        <f>M74</f>
        <v>2.4000000000000004</v>
      </c>
      <c r="V72" s="21">
        <f>N74</f>
        <v>2.4000000000000004</v>
      </c>
      <c r="W72" s="7">
        <f>SUM(T72:V72)</f>
        <v>24</v>
      </c>
      <c r="Y72" s="23" t="str">
        <f>Y16</f>
        <v>602</v>
      </c>
      <c r="Z72" s="24" t="s">
        <v>57</v>
      </c>
      <c r="AA72" s="21">
        <f>S74</f>
        <v>36</v>
      </c>
      <c r="AB72" s="21">
        <f>T74</f>
        <v>28.800000000000004</v>
      </c>
      <c r="AC72" s="21">
        <f>U74</f>
        <v>3.6000000000000005</v>
      </c>
      <c r="AD72" s="21">
        <f>V74</f>
        <v>3.6000000000000005</v>
      </c>
      <c r="AE72" s="7">
        <f>SUM(AB72:AD72)</f>
        <v>36.000000000000007</v>
      </c>
      <c r="AG72" s="23" t="str">
        <f>AG16</f>
        <v>602</v>
      </c>
      <c r="AH72" s="24" t="s">
        <v>57</v>
      </c>
      <c r="AI72" s="21">
        <f>AA74</f>
        <v>48</v>
      </c>
      <c r="AJ72" s="21">
        <f>AB74</f>
        <v>38.400000000000006</v>
      </c>
      <c r="AK72" s="21">
        <f>AC74</f>
        <v>4.8000000000000007</v>
      </c>
      <c r="AL72" s="21">
        <f>AD74</f>
        <v>4.8000000000000007</v>
      </c>
      <c r="AM72" s="7">
        <f>SUM(AJ72:AL72)</f>
        <v>48</v>
      </c>
      <c r="AO72" s="23" t="str">
        <f>AO16</f>
        <v>602</v>
      </c>
      <c r="AP72" s="24" t="s">
        <v>57</v>
      </c>
      <c r="AQ72" s="21">
        <f>AI74</f>
        <v>60</v>
      </c>
      <c r="AR72" s="21">
        <f>AJ74</f>
        <v>48.000000000000007</v>
      </c>
      <c r="AS72" s="21">
        <f>AK74</f>
        <v>6.0000000000000009</v>
      </c>
      <c r="AT72" s="21">
        <f>AL74</f>
        <v>6.0000000000000009</v>
      </c>
      <c r="AU72" s="7">
        <f>SUM(AR72:AT72)</f>
        <v>60.000000000000007</v>
      </c>
      <c r="AW72" s="23" t="str">
        <f>AW16</f>
        <v>602</v>
      </c>
      <c r="AX72" s="24" t="s">
        <v>57</v>
      </c>
      <c r="AY72" s="21">
        <f>AQ74</f>
        <v>72</v>
      </c>
      <c r="AZ72" s="21">
        <f>AR74</f>
        <v>57.600000000000009</v>
      </c>
      <c r="BA72" s="21">
        <f>AS74</f>
        <v>7.2000000000000011</v>
      </c>
      <c r="BB72" s="21">
        <f>AT74</f>
        <v>7.2000000000000011</v>
      </c>
      <c r="BC72" s="7">
        <f>SUM(AZ72:BB72)</f>
        <v>72.000000000000014</v>
      </c>
      <c r="BE72" s="23" t="str">
        <f>BE16</f>
        <v>602</v>
      </c>
      <c r="BF72" s="24" t="s">
        <v>57</v>
      </c>
      <c r="BG72" s="21">
        <f>AY74</f>
        <v>84</v>
      </c>
      <c r="BH72" s="21">
        <f>AZ74</f>
        <v>67.200000000000017</v>
      </c>
      <c r="BI72" s="21">
        <f>BA74</f>
        <v>8.4000000000000021</v>
      </c>
      <c r="BJ72" s="21">
        <f>BB74</f>
        <v>8.4000000000000021</v>
      </c>
      <c r="BK72" s="7">
        <f>SUM(BH72:BJ72)</f>
        <v>84.000000000000028</v>
      </c>
      <c r="BM72" s="23" t="str">
        <f>BM16</f>
        <v>602</v>
      </c>
      <c r="BN72" s="24" t="s">
        <v>57</v>
      </c>
      <c r="BO72" s="21">
        <f>BG74</f>
        <v>96</v>
      </c>
      <c r="BP72" s="21">
        <f>BH74</f>
        <v>76.800000000000011</v>
      </c>
      <c r="BQ72" s="21">
        <f>BI74</f>
        <v>9.6000000000000014</v>
      </c>
      <c r="BR72" s="21">
        <f>BJ74</f>
        <v>9.6000000000000014</v>
      </c>
      <c r="BS72" s="7">
        <f>SUM(BP72:BR72)</f>
        <v>96</v>
      </c>
      <c r="BU72" s="23" t="str">
        <f>BU16</f>
        <v>602</v>
      </c>
      <c r="BV72" s="24" t="s">
        <v>57</v>
      </c>
      <c r="BW72" s="21">
        <f>BO74</f>
        <v>108</v>
      </c>
      <c r="BX72" s="21">
        <f>BP74</f>
        <v>86.4</v>
      </c>
      <c r="BY72" s="21">
        <f>BQ74</f>
        <v>10.8</v>
      </c>
      <c r="BZ72" s="21">
        <f>BR74</f>
        <v>10.8</v>
      </c>
      <c r="CA72" s="7">
        <f>SUM(BX72:BZ72)</f>
        <v>108</v>
      </c>
      <c r="CC72" s="23" t="str">
        <f>CC16</f>
        <v>602</v>
      </c>
      <c r="CD72" s="24" t="s">
        <v>57</v>
      </c>
      <c r="CE72" s="21">
        <f>BW74</f>
        <v>120</v>
      </c>
      <c r="CF72" s="21">
        <f>BX74</f>
        <v>96</v>
      </c>
      <c r="CG72" s="21">
        <f>BY74</f>
        <v>12</v>
      </c>
      <c r="CH72" s="21">
        <f>BZ74</f>
        <v>12</v>
      </c>
      <c r="CI72" s="7">
        <f>SUM(CF72:CH72)</f>
        <v>120</v>
      </c>
      <c r="CK72" s="23" t="str">
        <f>CK16</f>
        <v>602</v>
      </c>
      <c r="CL72" s="24" t="s">
        <v>57</v>
      </c>
      <c r="CM72" s="21">
        <f>CE74</f>
        <v>132</v>
      </c>
      <c r="CN72" s="21">
        <f>CF74</f>
        <v>105.6</v>
      </c>
      <c r="CO72" s="21">
        <f>CG74</f>
        <v>13.2</v>
      </c>
      <c r="CP72" s="21">
        <f>CH74</f>
        <v>13.2</v>
      </c>
      <c r="CQ72" s="7">
        <f>SUM(CN72:CP72)</f>
        <v>132</v>
      </c>
      <c r="CS72" s="23" t="str">
        <f>CS16</f>
        <v>602</v>
      </c>
      <c r="CT72" s="24" t="s">
        <v>57</v>
      </c>
      <c r="CU72" s="21">
        <f>CM74</f>
        <v>144</v>
      </c>
      <c r="CV72" s="21">
        <f>CN74</f>
        <v>115.19999999999999</v>
      </c>
      <c r="CW72" s="21">
        <f>CO74</f>
        <v>14.399999999999999</v>
      </c>
      <c r="CX72" s="21">
        <f>CP74</f>
        <v>14.399999999999999</v>
      </c>
      <c r="CY72" s="7">
        <f>SUM(CV72:CX72)</f>
        <v>144</v>
      </c>
    </row>
    <row r="73" spans="1:103" x14ac:dyDescent="0.2">
      <c r="A73" s="70"/>
      <c r="B73" s="6" t="s">
        <v>58</v>
      </c>
      <c r="C73" s="21">
        <f>C20</f>
        <v>12</v>
      </c>
      <c r="D73" s="21">
        <f>D20</f>
        <v>9.6000000000000014</v>
      </c>
      <c r="E73" s="21">
        <f>E20</f>
        <v>1.2000000000000002</v>
      </c>
      <c r="F73" s="21">
        <f>F20</f>
        <v>1.2000000000000002</v>
      </c>
      <c r="G73" s="7">
        <f>SUM(D73:F73)</f>
        <v>12</v>
      </c>
      <c r="I73" s="70"/>
      <c r="J73" s="6" t="s">
        <v>58</v>
      </c>
      <c r="K73" s="21">
        <f>K20</f>
        <v>12</v>
      </c>
      <c r="L73" s="21">
        <f>L20</f>
        <v>9.6000000000000014</v>
      </c>
      <c r="M73" s="21">
        <f>M20</f>
        <v>1.2000000000000002</v>
      </c>
      <c r="N73" s="21">
        <f>N20</f>
        <v>1.2000000000000002</v>
      </c>
      <c r="O73" s="7">
        <f>SUM(L73:N73)</f>
        <v>12</v>
      </c>
      <c r="P73" s="7"/>
      <c r="Q73" s="70"/>
      <c r="R73" s="6" t="s">
        <v>58</v>
      </c>
      <c r="S73" s="21">
        <f>S20</f>
        <v>12</v>
      </c>
      <c r="T73" s="21">
        <f>T20</f>
        <v>9.6000000000000014</v>
      </c>
      <c r="U73" s="21">
        <f>U20</f>
        <v>1.2000000000000002</v>
      </c>
      <c r="V73" s="21">
        <f>V20</f>
        <v>1.2000000000000002</v>
      </c>
      <c r="W73" s="7">
        <f>SUM(T73:V73)</f>
        <v>12</v>
      </c>
      <c r="Y73" s="70"/>
      <c r="Z73" s="6" t="s">
        <v>58</v>
      </c>
      <c r="AA73" s="21">
        <f>AA20</f>
        <v>12</v>
      </c>
      <c r="AB73" s="21">
        <f>AB20</f>
        <v>9.6000000000000014</v>
      </c>
      <c r="AC73" s="21">
        <f>AC20</f>
        <v>1.2000000000000002</v>
      </c>
      <c r="AD73" s="21">
        <f>AD20</f>
        <v>1.2000000000000002</v>
      </c>
      <c r="AE73" s="7">
        <f>SUM(AB73:AD73)</f>
        <v>12</v>
      </c>
      <c r="AG73" s="70"/>
      <c r="AH73" s="6" t="s">
        <v>58</v>
      </c>
      <c r="AI73" s="21">
        <f>AI20</f>
        <v>12</v>
      </c>
      <c r="AJ73" s="21">
        <f>AJ20</f>
        <v>9.6000000000000014</v>
      </c>
      <c r="AK73" s="21">
        <f>AK20</f>
        <v>1.2000000000000002</v>
      </c>
      <c r="AL73" s="21">
        <f>AL20</f>
        <v>1.2000000000000002</v>
      </c>
      <c r="AM73" s="7">
        <f>SUM(AJ73:AL73)</f>
        <v>12</v>
      </c>
      <c r="AO73" s="70"/>
      <c r="AP73" s="6" t="s">
        <v>58</v>
      </c>
      <c r="AQ73" s="21">
        <f>AQ20</f>
        <v>12</v>
      </c>
      <c r="AR73" s="21">
        <f>AR20</f>
        <v>9.6000000000000014</v>
      </c>
      <c r="AS73" s="21">
        <f>AS20</f>
        <v>1.2000000000000002</v>
      </c>
      <c r="AT73" s="21">
        <f>AT20</f>
        <v>1.2000000000000002</v>
      </c>
      <c r="AU73" s="7">
        <f>SUM(AR73:AT73)</f>
        <v>12</v>
      </c>
      <c r="AW73" s="70"/>
      <c r="AX73" s="6" t="s">
        <v>58</v>
      </c>
      <c r="AY73" s="21">
        <f>AY20</f>
        <v>12</v>
      </c>
      <c r="AZ73" s="21">
        <f>AZ20</f>
        <v>9.6000000000000014</v>
      </c>
      <c r="BA73" s="21">
        <f>BA20</f>
        <v>1.2000000000000002</v>
      </c>
      <c r="BB73" s="21">
        <f>BB20</f>
        <v>1.2000000000000002</v>
      </c>
      <c r="BC73" s="7">
        <f>SUM(AZ73:BB73)</f>
        <v>12</v>
      </c>
      <c r="BE73" s="70"/>
      <c r="BF73" s="6" t="s">
        <v>58</v>
      </c>
      <c r="BG73" s="21">
        <f>BG20</f>
        <v>12</v>
      </c>
      <c r="BH73" s="21">
        <f>BH20</f>
        <v>9.6000000000000014</v>
      </c>
      <c r="BI73" s="21">
        <f>BI20</f>
        <v>1.2000000000000002</v>
      </c>
      <c r="BJ73" s="21">
        <f>BJ20</f>
        <v>1.2000000000000002</v>
      </c>
      <c r="BK73" s="7">
        <f>SUM(BH73:BJ73)</f>
        <v>12</v>
      </c>
      <c r="BM73" s="70"/>
      <c r="BN73" s="6" t="s">
        <v>58</v>
      </c>
      <c r="BO73" s="21">
        <f>BO20</f>
        <v>12</v>
      </c>
      <c r="BP73" s="21">
        <f>BP20</f>
        <v>9.6000000000000014</v>
      </c>
      <c r="BQ73" s="21">
        <f>BQ20</f>
        <v>1.2000000000000002</v>
      </c>
      <c r="BR73" s="21">
        <f>BR20</f>
        <v>1.2000000000000002</v>
      </c>
      <c r="BS73" s="7">
        <f>SUM(BP73:BR73)</f>
        <v>12</v>
      </c>
      <c r="BU73" s="70"/>
      <c r="BV73" s="6" t="s">
        <v>58</v>
      </c>
      <c r="BW73" s="21">
        <f>BW20</f>
        <v>12</v>
      </c>
      <c r="BX73" s="21">
        <f>BX20</f>
        <v>9.6000000000000014</v>
      </c>
      <c r="BY73" s="21">
        <f>BY20</f>
        <v>1.2000000000000002</v>
      </c>
      <c r="BZ73" s="21">
        <f>BZ20</f>
        <v>1.2000000000000002</v>
      </c>
      <c r="CA73" s="7">
        <f>SUM(BX73:BZ73)</f>
        <v>12</v>
      </c>
      <c r="CC73" s="70"/>
      <c r="CD73" s="6" t="s">
        <v>58</v>
      </c>
      <c r="CE73" s="21">
        <f>CE20</f>
        <v>12</v>
      </c>
      <c r="CF73" s="21">
        <f>CF20</f>
        <v>9.6000000000000014</v>
      </c>
      <c r="CG73" s="21">
        <f>CG20</f>
        <v>1.2000000000000002</v>
      </c>
      <c r="CH73" s="21">
        <f>CH20</f>
        <v>1.2000000000000002</v>
      </c>
      <c r="CI73" s="7">
        <f>SUM(CF73:CH73)</f>
        <v>12</v>
      </c>
      <c r="CK73" s="70"/>
      <c r="CL73" s="6" t="s">
        <v>58</v>
      </c>
      <c r="CM73" s="21">
        <f>CM20</f>
        <v>12</v>
      </c>
      <c r="CN73" s="21">
        <f>CN20</f>
        <v>9.6000000000000014</v>
      </c>
      <c r="CO73" s="21">
        <f>CO20</f>
        <v>1.2000000000000002</v>
      </c>
      <c r="CP73" s="21">
        <f>CP20</f>
        <v>1.2000000000000002</v>
      </c>
      <c r="CQ73" s="7">
        <f>SUM(CN73:CP73)</f>
        <v>12</v>
      </c>
      <c r="CS73" s="70"/>
      <c r="CT73" s="6" t="s">
        <v>58</v>
      </c>
      <c r="CU73" s="21">
        <f>CU20</f>
        <v>0.5</v>
      </c>
      <c r="CV73" s="21">
        <f>CV20</f>
        <v>0.39999999999999991</v>
      </c>
      <c r="CW73" s="21">
        <f>CW20</f>
        <v>4.9999999999999989E-2</v>
      </c>
      <c r="CX73" s="21">
        <f>CX20</f>
        <v>4.9999999999999989E-2</v>
      </c>
      <c r="CY73" s="7">
        <f>SUM(CV73:CX73)</f>
        <v>0.49999999999999989</v>
      </c>
    </row>
    <row r="74" spans="1:103" x14ac:dyDescent="0.2">
      <c r="A74" s="71"/>
      <c r="B74" s="6" t="s">
        <v>59</v>
      </c>
      <c r="C74" s="21">
        <f>C72+C73</f>
        <v>12</v>
      </c>
      <c r="D74" s="21">
        <f>D72+D73</f>
        <v>9.6000000000000014</v>
      </c>
      <c r="E74" s="21">
        <f>E72+E73</f>
        <v>1.2000000000000002</v>
      </c>
      <c r="F74" s="21">
        <f>F72+F73</f>
        <v>1.2000000000000002</v>
      </c>
      <c r="G74" s="7">
        <f>SUM(D74:F74)</f>
        <v>12</v>
      </c>
      <c r="I74" s="71"/>
      <c r="J74" s="6" t="s">
        <v>59</v>
      </c>
      <c r="K74" s="21">
        <f>K72+K73</f>
        <v>24</v>
      </c>
      <c r="L74" s="21">
        <f>L72+L73</f>
        <v>19.200000000000003</v>
      </c>
      <c r="M74" s="21">
        <f>M72+M73</f>
        <v>2.4000000000000004</v>
      </c>
      <c r="N74" s="21">
        <f>N72+N73</f>
        <v>2.4000000000000004</v>
      </c>
      <c r="O74" s="7">
        <f>SUM(L74:N74)</f>
        <v>24</v>
      </c>
      <c r="P74" s="7"/>
      <c r="Q74" s="71"/>
      <c r="R74" s="6" t="s">
        <v>59</v>
      </c>
      <c r="S74" s="21">
        <f>S72+S73</f>
        <v>36</v>
      </c>
      <c r="T74" s="21">
        <f>T72+T73</f>
        <v>28.800000000000004</v>
      </c>
      <c r="U74" s="21">
        <f>U72+U73</f>
        <v>3.6000000000000005</v>
      </c>
      <c r="V74" s="21">
        <f>V72+V73</f>
        <v>3.6000000000000005</v>
      </c>
      <c r="W74" s="7">
        <f>SUM(T74:V74)</f>
        <v>36.000000000000007</v>
      </c>
      <c r="Y74" s="71"/>
      <c r="Z74" s="6" t="s">
        <v>59</v>
      </c>
      <c r="AA74" s="21">
        <f>AA72+AA73</f>
        <v>48</v>
      </c>
      <c r="AB74" s="21">
        <f>AB72+AB73</f>
        <v>38.400000000000006</v>
      </c>
      <c r="AC74" s="21">
        <f>AC72+AC73</f>
        <v>4.8000000000000007</v>
      </c>
      <c r="AD74" s="21">
        <f>AD72+AD73</f>
        <v>4.8000000000000007</v>
      </c>
      <c r="AE74" s="7">
        <f>SUM(AB74:AD74)</f>
        <v>48</v>
      </c>
      <c r="AG74" s="71"/>
      <c r="AH74" s="6" t="s">
        <v>59</v>
      </c>
      <c r="AI74" s="21">
        <f>AI72+AI73</f>
        <v>60</v>
      </c>
      <c r="AJ74" s="21">
        <f>AJ72+AJ73</f>
        <v>48.000000000000007</v>
      </c>
      <c r="AK74" s="21">
        <f>AK72+AK73</f>
        <v>6.0000000000000009</v>
      </c>
      <c r="AL74" s="21">
        <f>AL72+AL73</f>
        <v>6.0000000000000009</v>
      </c>
      <c r="AM74" s="7">
        <f>SUM(AJ74:AL74)</f>
        <v>60.000000000000007</v>
      </c>
      <c r="AO74" s="71"/>
      <c r="AP74" s="6" t="s">
        <v>59</v>
      </c>
      <c r="AQ74" s="21">
        <f>AQ72+AQ73</f>
        <v>72</v>
      </c>
      <c r="AR74" s="21">
        <f>AR72+AR73</f>
        <v>57.600000000000009</v>
      </c>
      <c r="AS74" s="21">
        <f>AS72+AS73</f>
        <v>7.2000000000000011</v>
      </c>
      <c r="AT74" s="21">
        <f>AT72+AT73</f>
        <v>7.2000000000000011</v>
      </c>
      <c r="AU74" s="7">
        <f>SUM(AR74:AT74)</f>
        <v>72.000000000000014</v>
      </c>
      <c r="AW74" s="71"/>
      <c r="AX74" s="6" t="s">
        <v>59</v>
      </c>
      <c r="AY74" s="21">
        <f>AY72+AY73</f>
        <v>84</v>
      </c>
      <c r="AZ74" s="21">
        <f>AZ72+AZ73</f>
        <v>67.200000000000017</v>
      </c>
      <c r="BA74" s="21">
        <f>BA72+BA73</f>
        <v>8.4000000000000021</v>
      </c>
      <c r="BB74" s="21">
        <f>BB72+BB73</f>
        <v>8.4000000000000021</v>
      </c>
      <c r="BC74" s="7">
        <f>SUM(AZ74:BB74)</f>
        <v>84.000000000000028</v>
      </c>
      <c r="BE74" s="71"/>
      <c r="BF74" s="6" t="s">
        <v>59</v>
      </c>
      <c r="BG74" s="21">
        <f>BG72+BG73</f>
        <v>96</v>
      </c>
      <c r="BH74" s="21">
        <f>BH72+BH73</f>
        <v>76.800000000000011</v>
      </c>
      <c r="BI74" s="21">
        <f>BI72+BI73</f>
        <v>9.6000000000000014</v>
      </c>
      <c r="BJ74" s="21">
        <f>BJ72+BJ73</f>
        <v>9.6000000000000014</v>
      </c>
      <c r="BK74" s="7">
        <f>SUM(BH74:BJ74)</f>
        <v>96</v>
      </c>
      <c r="BM74" s="71"/>
      <c r="BN74" s="6" t="s">
        <v>59</v>
      </c>
      <c r="BO74" s="21">
        <f>BO72+BO73</f>
        <v>108</v>
      </c>
      <c r="BP74" s="21">
        <f>BP72+BP73</f>
        <v>86.4</v>
      </c>
      <c r="BQ74" s="21">
        <f>BQ72+BQ73</f>
        <v>10.8</v>
      </c>
      <c r="BR74" s="21">
        <f>BR72+BR73</f>
        <v>10.8</v>
      </c>
      <c r="BS74" s="7">
        <f>SUM(BP74:BR74)</f>
        <v>108</v>
      </c>
      <c r="BU74" s="71"/>
      <c r="BV74" s="6" t="s">
        <v>59</v>
      </c>
      <c r="BW74" s="21">
        <f>BW72+BW73</f>
        <v>120</v>
      </c>
      <c r="BX74" s="21">
        <f>BX72+BX73</f>
        <v>96</v>
      </c>
      <c r="BY74" s="21">
        <f>BY72+BY73</f>
        <v>12</v>
      </c>
      <c r="BZ74" s="21">
        <f>BZ72+BZ73</f>
        <v>12</v>
      </c>
      <c r="CA74" s="7">
        <f>SUM(BX74:BZ74)</f>
        <v>120</v>
      </c>
      <c r="CC74" s="71"/>
      <c r="CD74" s="6" t="s">
        <v>59</v>
      </c>
      <c r="CE74" s="21">
        <f>CE72+CE73</f>
        <v>132</v>
      </c>
      <c r="CF74" s="21">
        <f>CF72+CF73</f>
        <v>105.6</v>
      </c>
      <c r="CG74" s="21">
        <f>CG72+CG73</f>
        <v>13.2</v>
      </c>
      <c r="CH74" s="21">
        <f>CH72+CH73</f>
        <v>13.2</v>
      </c>
      <c r="CI74" s="7">
        <f>SUM(CF74:CH74)</f>
        <v>132</v>
      </c>
      <c r="CK74" s="71"/>
      <c r="CL74" s="6" t="s">
        <v>59</v>
      </c>
      <c r="CM74" s="21">
        <f>CM72+CM73</f>
        <v>144</v>
      </c>
      <c r="CN74" s="21">
        <f>CN72+CN73</f>
        <v>115.19999999999999</v>
      </c>
      <c r="CO74" s="21">
        <f>CO72+CO73</f>
        <v>14.399999999999999</v>
      </c>
      <c r="CP74" s="21">
        <f>CP72+CP73</f>
        <v>14.399999999999999</v>
      </c>
      <c r="CQ74" s="7">
        <f>SUM(CN74:CP74)</f>
        <v>144</v>
      </c>
      <c r="CS74" s="71"/>
      <c r="CT74" s="6" t="s">
        <v>59</v>
      </c>
      <c r="CU74" s="21">
        <f>CU72+CU73</f>
        <v>144.5</v>
      </c>
      <c r="CV74" s="21">
        <f>CV72+CV73</f>
        <v>115.6</v>
      </c>
      <c r="CW74" s="21">
        <f>CW72+CW73</f>
        <v>14.45</v>
      </c>
      <c r="CX74" s="21">
        <f>CX72+CX73</f>
        <v>14.45</v>
      </c>
      <c r="CY74" s="7">
        <f>SUM(CV74:CX74)</f>
        <v>144.49999999999997</v>
      </c>
    </row>
    <row r="75" spans="1:103" x14ac:dyDescent="0.2">
      <c r="A75" s="70"/>
      <c r="B75" s="6" t="s">
        <v>60</v>
      </c>
      <c r="C75" s="73">
        <v>175</v>
      </c>
      <c r="D75" s="7">
        <f>C75*D$64</f>
        <v>140</v>
      </c>
      <c r="E75" s="7">
        <f>C75*E$64</f>
        <v>17.5</v>
      </c>
      <c r="F75" s="7">
        <f>C75*F$64</f>
        <v>17.5</v>
      </c>
      <c r="G75" s="7">
        <f>SUM(D75:F75)</f>
        <v>175</v>
      </c>
      <c r="I75" s="70"/>
      <c r="J75" s="6" t="s">
        <v>60</v>
      </c>
      <c r="K75" s="21">
        <f>C75</f>
        <v>175</v>
      </c>
      <c r="L75" s="7">
        <f>K75*L$64</f>
        <v>140</v>
      </c>
      <c r="M75" s="7">
        <f>K75*M$64</f>
        <v>17.5</v>
      </c>
      <c r="N75" s="7">
        <f>K75*N$64</f>
        <v>17.5</v>
      </c>
      <c r="O75" s="7">
        <f>SUM(L75:N75)</f>
        <v>175</v>
      </c>
      <c r="P75" s="7"/>
      <c r="Q75" s="70"/>
      <c r="R75" s="6" t="s">
        <v>60</v>
      </c>
      <c r="S75" s="21">
        <f>K75</f>
        <v>175</v>
      </c>
      <c r="T75" s="7">
        <f>S75*T$64</f>
        <v>140</v>
      </c>
      <c r="U75" s="7">
        <f>S75*U$64</f>
        <v>17.5</v>
      </c>
      <c r="V75" s="7">
        <f>S75*V$64</f>
        <v>17.5</v>
      </c>
      <c r="W75" s="7">
        <f>SUM(T75:V75)</f>
        <v>175</v>
      </c>
      <c r="Y75" s="70"/>
      <c r="Z75" s="6" t="s">
        <v>60</v>
      </c>
      <c r="AA75" s="21">
        <f>S75</f>
        <v>175</v>
      </c>
      <c r="AB75" s="7">
        <f>AA75*AB$64</f>
        <v>140</v>
      </c>
      <c r="AC75" s="7">
        <f>AA75*AC$64</f>
        <v>17.5</v>
      </c>
      <c r="AD75" s="7">
        <f>AA75*AD$64</f>
        <v>17.5</v>
      </c>
      <c r="AE75" s="7">
        <f>SUM(AB75:AD75)</f>
        <v>175</v>
      </c>
      <c r="AG75" s="70"/>
      <c r="AH75" s="6" t="s">
        <v>60</v>
      </c>
      <c r="AI75" s="21">
        <f>AA75</f>
        <v>175</v>
      </c>
      <c r="AJ75" s="7">
        <f>AI75*AJ$64</f>
        <v>140</v>
      </c>
      <c r="AK75" s="7">
        <f>AI75*AK$64</f>
        <v>17.5</v>
      </c>
      <c r="AL75" s="7">
        <f>AI75*AL$64</f>
        <v>17.5</v>
      </c>
      <c r="AM75" s="7">
        <f>SUM(AJ75:AL75)</f>
        <v>175</v>
      </c>
      <c r="AO75" s="70"/>
      <c r="AP75" s="6" t="s">
        <v>60</v>
      </c>
      <c r="AQ75" s="21">
        <f>AI75</f>
        <v>175</v>
      </c>
      <c r="AR75" s="7">
        <f>AQ75*AR$64</f>
        <v>140</v>
      </c>
      <c r="AS75" s="7">
        <f>AQ75*AS$64</f>
        <v>17.5</v>
      </c>
      <c r="AT75" s="7">
        <f>AQ75*AT$64</f>
        <v>17.5</v>
      </c>
      <c r="AU75" s="7">
        <f>SUM(AR75:AT75)</f>
        <v>175</v>
      </c>
      <c r="AW75" s="70"/>
      <c r="AX75" s="6" t="s">
        <v>60</v>
      </c>
      <c r="AY75" s="21">
        <f>AQ75</f>
        <v>175</v>
      </c>
      <c r="AZ75" s="7">
        <f>AY75*AZ$64</f>
        <v>140</v>
      </c>
      <c r="BA75" s="7">
        <f>AY75*BA$64</f>
        <v>17.5</v>
      </c>
      <c r="BB75" s="7">
        <f>AY75*BB$64</f>
        <v>17.5</v>
      </c>
      <c r="BC75" s="7">
        <f>SUM(AZ75:BB75)</f>
        <v>175</v>
      </c>
      <c r="BE75" s="70"/>
      <c r="BF75" s="6" t="s">
        <v>60</v>
      </c>
      <c r="BG75" s="21">
        <f>AY75</f>
        <v>175</v>
      </c>
      <c r="BH75" s="7">
        <f>BG75*BH$64</f>
        <v>140</v>
      </c>
      <c r="BI75" s="7">
        <f>BG75*BI$64</f>
        <v>17.5</v>
      </c>
      <c r="BJ75" s="7">
        <f>BG75*BJ$64</f>
        <v>17.5</v>
      </c>
      <c r="BK75" s="7">
        <f>SUM(BH75:BJ75)</f>
        <v>175</v>
      </c>
      <c r="BM75" s="70"/>
      <c r="BN75" s="6" t="s">
        <v>60</v>
      </c>
      <c r="BO75" s="21">
        <f>BG75</f>
        <v>175</v>
      </c>
      <c r="BP75" s="7">
        <f>BO75*BP$64</f>
        <v>140</v>
      </c>
      <c r="BQ75" s="7">
        <f>BO75*BQ$64</f>
        <v>17.5</v>
      </c>
      <c r="BR75" s="7">
        <f>BO75*BR$64</f>
        <v>17.5</v>
      </c>
      <c r="BS75" s="7">
        <f>SUM(BP75:BR75)</f>
        <v>175</v>
      </c>
      <c r="BU75" s="70"/>
      <c r="BV75" s="6" t="s">
        <v>60</v>
      </c>
      <c r="BW75" s="21">
        <f>BO75</f>
        <v>175</v>
      </c>
      <c r="BX75" s="7">
        <f>BW75*BX$64</f>
        <v>140</v>
      </c>
      <c r="BY75" s="7">
        <f>BW75*BY$64</f>
        <v>17.5</v>
      </c>
      <c r="BZ75" s="7">
        <f>BW75*BZ$64</f>
        <v>17.5</v>
      </c>
      <c r="CA75" s="7">
        <f>SUM(BX75:BZ75)</f>
        <v>175</v>
      </c>
      <c r="CC75" s="70"/>
      <c r="CD75" s="6" t="s">
        <v>60</v>
      </c>
      <c r="CE75" s="21">
        <f>BW75</f>
        <v>175</v>
      </c>
      <c r="CF75" s="7">
        <f>CE75*CF$64</f>
        <v>140</v>
      </c>
      <c r="CG75" s="7">
        <f>CE75*CG$64</f>
        <v>17.5</v>
      </c>
      <c r="CH75" s="7">
        <f>CE75*CH$64</f>
        <v>17.5</v>
      </c>
      <c r="CI75" s="7">
        <f>SUM(CF75:CH75)</f>
        <v>175</v>
      </c>
      <c r="CK75" s="70"/>
      <c r="CL75" s="6" t="s">
        <v>60</v>
      </c>
      <c r="CM75" s="21">
        <f>CE75</f>
        <v>175</v>
      </c>
      <c r="CN75" s="7">
        <f>CM75*CN$64</f>
        <v>140</v>
      </c>
      <c r="CO75" s="7">
        <f>CM75*CO$64</f>
        <v>17.5</v>
      </c>
      <c r="CP75" s="7">
        <f>CM75*CP$64</f>
        <v>17.5</v>
      </c>
      <c r="CQ75" s="7">
        <f>SUM(CN75:CP75)</f>
        <v>175</v>
      </c>
      <c r="CS75" s="70"/>
      <c r="CT75" s="6" t="s">
        <v>60</v>
      </c>
      <c r="CU75" s="21">
        <f>CM75</f>
        <v>175</v>
      </c>
      <c r="CV75" s="7">
        <f>CU75*CV$64</f>
        <v>140</v>
      </c>
      <c r="CW75" s="7">
        <f>CU75*CW$64</f>
        <v>17.5</v>
      </c>
      <c r="CX75" s="7">
        <f>CU75*CX$64</f>
        <v>17.5</v>
      </c>
      <c r="CY75" s="7">
        <f>SUM(CV75:CX75)</f>
        <v>175</v>
      </c>
    </row>
    <row r="76" spans="1:103" ht="13.5" thickBot="1" x14ac:dyDescent="0.25">
      <c r="A76" s="72"/>
      <c r="B76" s="30" t="s">
        <v>61</v>
      </c>
      <c r="C76" s="74">
        <f>C74/C75</f>
        <v>6.8571428571428575E-2</v>
      </c>
      <c r="D76" s="74">
        <f>D74/D75</f>
        <v>6.8571428571428575E-2</v>
      </c>
      <c r="E76" s="74">
        <f>E74/E75</f>
        <v>6.8571428571428575E-2</v>
      </c>
      <c r="F76" s="74">
        <f>F74/F75</f>
        <v>6.8571428571428575E-2</v>
      </c>
      <c r="G76" s="74">
        <f>G74/G75</f>
        <v>6.8571428571428575E-2</v>
      </c>
      <c r="I76" s="72"/>
      <c r="J76" s="30" t="s">
        <v>61</v>
      </c>
      <c r="K76" s="74">
        <f>K74/K75</f>
        <v>0.13714285714285715</v>
      </c>
      <c r="L76" s="74">
        <f>L74/L75</f>
        <v>0.13714285714285715</v>
      </c>
      <c r="M76" s="74">
        <f>M74/M75</f>
        <v>0.13714285714285715</v>
      </c>
      <c r="N76" s="74">
        <f>N74/N75</f>
        <v>0.13714285714285715</v>
      </c>
      <c r="O76" s="74">
        <f>O74/O75</f>
        <v>0.13714285714285715</v>
      </c>
      <c r="P76" s="88"/>
      <c r="Q76" s="72"/>
      <c r="R76" s="30" t="s">
        <v>61</v>
      </c>
      <c r="S76" s="74">
        <f>S74/S75</f>
        <v>0.20571428571428571</v>
      </c>
      <c r="T76" s="74">
        <f>T74/T75</f>
        <v>0.20571428571428574</v>
      </c>
      <c r="U76" s="74">
        <f>U74/U75</f>
        <v>0.20571428571428574</v>
      </c>
      <c r="V76" s="74">
        <f>V74/V75</f>
        <v>0.20571428571428574</v>
      </c>
      <c r="W76" s="74">
        <f>W74/W75</f>
        <v>0.20571428571428577</v>
      </c>
      <c r="Y76" s="72"/>
      <c r="Z76" s="30" t="s">
        <v>61</v>
      </c>
      <c r="AA76" s="74">
        <f>AA74/AA75</f>
        <v>0.2742857142857143</v>
      </c>
      <c r="AB76" s="74">
        <f>AB74/AB75</f>
        <v>0.2742857142857143</v>
      </c>
      <c r="AC76" s="74">
        <f>AC74/AC75</f>
        <v>0.2742857142857143</v>
      </c>
      <c r="AD76" s="74">
        <f>AD74/AD75</f>
        <v>0.2742857142857143</v>
      </c>
      <c r="AE76" s="74">
        <f>AE74/AE75</f>
        <v>0.2742857142857143</v>
      </c>
      <c r="AG76" s="72"/>
      <c r="AH76" s="30" t="s">
        <v>61</v>
      </c>
      <c r="AI76" s="74">
        <f>AI74/AI75</f>
        <v>0.34285714285714286</v>
      </c>
      <c r="AJ76" s="74">
        <f>AJ74/AJ75</f>
        <v>0.34285714285714292</v>
      </c>
      <c r="AK76" s="74">
        <f>AK74/AK75</f>
        <v>0.34285714285714292</v>
      </c>
      <c r="AL76" s="74">
        <f>AL74/AL75</f>
        <v>0.34285714285714292</v>
      </c>
      <c r="AM76" s="74">
        <f>AM74/AM75</f>
        <v>0.34285714285714292</v>
      </c>
      <c r="AO76" s="72"/>
      <c r="AP76" s="30" t="s">
        <v>61</v>
      </c>
      <c r="AQ76" s="74">
        <f>AQ74/AQ75</f>
        <v>0.41142857142857142</v>
      </c>
      <c r="AR76" s="74">
        <f>AR74/AR75</f>
        <v>0.41142857142857148</v>
      </c>
      <c r="AS76" s="74">
        <f>AS74/AS75</f>
        <v>0.41142857142857148</v>
      </c>
      <c r="AT76" s="74">
        <f>AT74/AT75</f>
        <v>0.41142857142857148</v>
      </c>
      <c r="AU76" s="74">
        <f>AU74/AU75</f>
        <v>0.41142857142857153</v>
      </c>
      <c r="AW76" s="72"/>
      <c r="AX76" s="30" t="s">
        <v>61</v>
      </c>
      <c r="AY76" s="74">
        <f>AY74/AY75</f>
        <v>0.48</v>
      </c>
      <c r="AZ76" s="74">
        <f>AZ74/AZ75</f>
        <v>0.48000000000000015</v>
      </c>
      <c r="BA76" s="74">
        <f>BA74/BA75</f>
        <v>0.48000000000000015</v>
      </c>
      <c r="BB76" s="74">
        <f>BB74/BB75</f>
        <v>0.48000000000000015</v>
      </c>
      <c r="BC76" s="74">
        <f>BC74/BC75</f>
        <v>0.48000000000000015</v>
      </c>
      <c r="BE76" s="72"/>
      <c r="BF76" s="30" t="s">
        <v>61</v>
      </c>
      <c r="BG76" s="74">
        <f>BG74/BG75</f>
        <v>0.5485714285714286</v>
      </c>
      <c r="BH76" s="74">
        <f>BH74/BH75</f>
        <v>0.5485714285714286</v>
      </c>
      <c r="BI76" s="74">
        <f>BI74/BI75</f>
        <v>0.5485714285714286</v>
      </c>
      <c r="BJ76" s="74">
        <f>BJ74/BJ75</f>
        <v>0.5485714285714286</v>
      </c>
      <c r="BK76" s="74">
        <f>BK74/BK75</f>
        <v>0.5485714285714286</v>
      </c>
      <c r="BM76" s="72"/>
      <c r="BN76" s="30" t="s">
        <v>61</v>
      </c>
      <c r="BO76" s="74">
        <f>BO74/BO75</f>
        <v>0.6171428571428571</v>
      </c>
      <c r="BP76" s="74">
        <f>BP74/BP75</f>
        <v>0.61714285714285722</v>
      </c>
      <c r="BQ76" s="74">
        <f>BQ74/BQ75</f>
        <v>0.61714285714285722</v>
      </c>
      <c r="BR76" s="74">
        <f>BR74/BR75</f>
        <v>0.61714285714285722</v>
      </c>
      <c r="BS76" s="74">
        <f>BS74/BS75</f>
        <v>0.6171428571428571</v>
      </c>
      <c r="BU76" s="72"/>
      <c r="BV76" s="30" t="s">
        <v>61</v>
      </c>
      <c r="BW76" s="74">
        <f>BW74/BW75</f>
        <v>0.68571428571428572</v>
      </c>
      <c r="BX76" s="74">
        <f>BX74/BX75</f>
        <v>0.68571428571428572</v>
      </c>
      <c r="BY76" s="74">
        <f>BY74/BY75</f>
        <v>0.68571428571428572</v>
      </c>
      <c r="BZ76" s="74">
        <f>BZ74/BZ75</f>
        <v>0.68571428571428572</v>
      </c>
      <c r="CA76" s="74">
        <f>CA74/CA75</f>
        <v>0.68571428571428572</v>
      </c>
      <c r="CC76" s="72"/>
      <c r="CD76" s="30" t="s">
        <v>61</v>
      </c>
      <c r="CE76" s="74">
        <f>CE74/CE75</f>
        <v>0.75428571428571434</v>
      </c>
      <c r="CF76" s="74">
        <f>CF74/CF75</f>
        <v>0.75428571428571423</v>
      </c>
      <c r="CG76" s="74">
        <f>CG74/CG75</f>
        <v>0.75428571428571423</v>
      </c>
      <c r="CH76" s="74">
        <f>CH74/CH75</f>
        <v>0.75428571428571423</v>
      </c>
      <c r="CI76" s="74">
        <f>CI74/CI75</f>
        <v>0.75428571428571434</v>
      </c>
      <c r="CK76" s="72"/>
      <c r="CL76" s="30" t="s">
        <v>61</v>
      </c>
      <c r="CM76" s="74">
        <f>CM74/CM75</f>
        <v>0.82285714285714284</v>
      </c>
      <c r="CN76" s="74">
        <f>CN74/CN75</f>
        <v>0.82285714285714273</v>
      </c>
      <c r="CO76" s="74">
        <f>CO74/CO75</f>
        <v>0.82285714285714273</v>
      </c>
      <c r="CP76" s="74">
        <f>CP74/CP75</f>
        <v>0.82285714285714273</v>
      </c>
      <c r="CQ76" s="74">
        <f>CQ74/CQ75</f>
        <v>0.82285714285714284</v>
      </c>
      <c r="CS76" s="72"/>
      <c r="CT76" s="30" t="s">
        <v>61</v>
      </c>
      <c r="CU76" s="74">
        <f>CU74/CU75</f>
        <v>0.82571428571428573</v>
      </c>
      <c r="CV76" s="74">
        <f>CV74/CV75</f>
        <v>0.82571428571428562</v>
      </c>
      <c r="CW76" s="74">
        <f>CW74/CW75</f>
        <v>0.82571428571428562</v>
      </c>
      <c r="CX76" s="74">
        <f>CX74/CX75</f>
        <v>0.82571428571428562</v>
      </c>
      <c r="CY76" s="74">
        <f>CY74/CY75</f>
        <v>0.82571428571428551</v>
      </c>
    </row>
    <row r="77" spans="1:103" ht="13.5" thickTop="1" x14ac:dyDescent="0.2">
      <c r="A77" s="16" t="str">
        <f>A21</f>
        <v>SUR</v>
      </c>
      <c r="B77" s="32"/>
      <c r="C77" s="21"/>
      <c r="D77" s="21"/>
      <c r="E77" s="21"/>
      <c r="F77" s="21"/>
      <c r="G77" s="21"/>
      <c r="I77" s="16" t="str">
        <f>I21</f>
        <v>SUR</v>
      </c>
      <c r="J77" s="32"/>
      <c r="K77" s="21"/>
      <c r="L77" s="21"/>
      <c r="M77" s="21"/>
      <c r="N77" s="21"/>
      <c r="O77" s="21"/>
      <c r="P77" s="21"/>
      <c r="Q77" s="16" t="str">
        <f>Q21</f>
        <v>SUR</v>
      </c>
      <c r="R77" s="32"/>
      <c r="S77" s="21"/>
      <c r="T77" s="21"/>
      <c r="U77" s="21"/>
      <c r="V77" s="21"/>
      <c r="W77" s="21"/>
      <c r="Y77" s="16" t="str">
        <f>Y21</f>
        <v>SUR</v>
      </c>
      <c r="Z77" s="32"/>
      <c r="AA77" s="21"/>
      <c r="AB77" s="21"/>
      <c r="AC77" s="21"/>
      <c r="AD77" s="21"/>
      <c r="AE77" s="21"/>
      <c r="AG77" s="16" t="str">
        <f>AG21</f>
        <v>SUR</v>
      </c>
      <c r="AH77" s="32"/>
      <c r="AI77" s="21"/>
      <c r="AJ77" s="21"/>
      <c r="AK77" s="21"/>
      <c r="AL77" s="21"/>
      <c r="AM77" s="21"/>
      <c r="AO77" s="16" t="str">
        <f>AO21</f>
        <v>SUR</v>
      </c>
      <c r="AP77" s="32"/>
      <c r="AQ77" s="21"/>
      <c r="AR77" s="21"/>
      <c r="AS77" s="21"/>
      <c r="AT77" s="21"/>
      <c r="AU77" s="21"/>
      <c r="AW77" s="16" t="str">
        <f>AW21</f>
        <v>SUR</v>
      </c>
      <c r="AX77" s="32"/>
      <c r="AY77" s="21"/>
      <c r="AZ77" s="21"/>
      <c r="BA77" s="21"/>
      <c r="BB77" s="21"/>
      <c r="BC77" s="21"/>
      <c r="BE77" s="16" t="str">
        <f>BE21</f>
        <v>SUR</v>
      </c>
      <c r="BF77" s="32"/>
      <c r="BG77" s="21"/>
      <c r="BH77" s="21"/>
      <c r="BI77" s="21"/>
      <c r="BJ77" s="21"/>
      <c r="BK77" s="21"/>
      <c r="BM77" s="16" t="str">
        <f>BM21</f>
        <v>SUR</v>
      </c>
      <c r="BN77" s="32"/>
      <c r="BO77" s="21"/>
      <c r="BP77" s="21"/>
      <c r="BQ77" s="21"/>
      <c r="BR77" s="21"/>
      <c r="BS77" s="21"/>
      <c r="BU77" s="16" t="str">
        <f>BU21</f>
        <v>SUR</v>
      </c>
      <c r="BV77" s="32"/>
      <c r="BW77" s="21"/>
      <c r="BX77" s="21"/>
      <c r="BY77" s="21"/>
      <c r="BZ77" s="21"/>
      <c r="CA77" s="21"/>
      <c r="CC77" s="16" t="str">
        <f>CC21</f>
        <v>SUR</v>
      </c>
      <c r="CD77" s="32"/>
      <c r="CE77" s="21"/>
      <c r="CF77" s="21"/>
      <c r="CG77" s="21"/>
      <c r="CH77" s="21"/>
      <c r="CI77" s="21"/>
      <c r="CK77" s="16" t="str">
        <f>CK21</f>
        <v>SUR</v>
      </c>
      <c r="CL77" s="32"/>
      <c r="CM77" s="21"/>
      <c r="CN77" s="21"/>
      <c r="CO77" s="21"/>
      <c r="CP77" s="21"/>
      <c r="CQ77" s="21"/>
      <c r="CS77" s="16" t="str">
        <f>CS21</f>
        <v>SUR</v>
      </c>
      <c r="CT77" s="32"/>
      <c r="CU77" s="21"/>
      <c r="CV77" s="21"/>
      <c r="CW77" s="21"/>
      <c r="CX77" s="21"/>
      <c r="CY77" s="21"/>
    </row>
    <row r="78" spans="1:103" x14ac:dyDescent="0.2">
      <c r="A78" s="23" t="str">
        <f>A22</f>
        <v>605</v>
      </c>
      <c r="B78" s="24" t="s">
        <v>57</v>
      </c>
      <c r="C78" s="73">
        <v>0</v>
      </c>
      <c r="D78" s="73">
        <v>0</v>
      </c>
      <c r="E78" s="73">
        <v>0</v>
      </c>
      <c r="F78" s="73">
        <v>0</v>
      </c>
      <c r="G78" s="7">
        <f>SUM(D78:F78)</f>
        <v>0</v>
      </c>
      <c r="I78" s="23" t="str">
        <f>I22</f>
        <v>605</v>
      </c>
      <c r="J78" s="24" t="s">
        <v>57</v>
      </c>
      <c r="K78" s="21">
        <f>C80</f>
        <v>12</v>
      </c>
      <c r="L78" s="21">
        <f>D80</f>
        <v>9.6000000000000014</v>
      </c>
      <c r="M78" s="21">
        <f>E80</f>
        <v>1.2000000000000002</v>
      </c>
      <c r="N78" s="21">
        <f>F80</f>
        <v>1.2000000000000002</v>
      </c>
      <c r="O78" s="7">
        <f>SUM(L78:N78)</f>
        <v>12</v>
      </c>
      <c r="P78" s="7"/>
      <c r="Q78" s="23" t="str">
        <f>Q22</f>
        <v>605</v>
      </c>
      <c r="R78" s="24" t="s">
        <v>57</v>
      </c>
      <c r="S78" s="21">
        <f>K80</f>
        <v>24</v>
      </c>
      <c r="T78" s="21">
        <f>L80</f>
        <v>19.200000000000003</v>
      </c>
      <c r="U78" s="21">
        <f>M80</f>
        <v>2.4000000000000004</v>
      </c>
      <c r="V78" s="21">
        <f>N80</f>
        <v>2.4000000000000004</v>
      </c>
      <c r="W78" s="7">
        <f>SUM(T78:V78)</f>
        <v>24</v>
      </c>
      <c r="Y78" s="23" t="str">
        <f>Y22</f>
        <v>605</v>
      </c>
      <c r="Z78" s="24" t="s">
        <v>57</v>
      </c>
      <c r="AA78" s="21">
        <f>S80</f>
        <v>36</v>
      </c>
      <c r="AB78" s="21">
        <f>T80</f>
        <v>28.800000000000004</v>
      </c>
      <c r="AC78" s="21">
        <f>U80</f>
        <v>3.6000000000000005</v>
      </c>
      <c r="AD78" s="21">
        <f>V80</f>
        <v>3.6000000000000005</v>
      </c>
      <c r="AE78" s="7">
        <f>SUM(AB78:AD78)</f>
        <v>36.000000000000007</v>
      </c>
      <c r="AG78" s="23" t="str">
        <f>AG22</f>
        <v>605</v>
      </c>
      <c r="AH78" s="24" t="s">
        <v>57</v>
      </c>
      <c r="AI78" s="21">
        <f>AA80</f>
        <v>48</v>
      </c>
      <c r="AJ78" s="21">
        <f>AB80</f>
        <v>38.400000000000006</v>
      </c>
      <c r="AK78" s="21">
        <f>AC80</f>
        <v>4.8000000000000007</v>
      </c>
      <c r="AL78" s="21">
        <f>AD80</f>
        <v>4.8000000000000007</v>
      </c>
      <c r="AM78" s="7">
        <f>SUM(AJ78:AL78)</f>
        <v>48</v>
      </c>
      <c r="AO78" s="23" t="str">
        <f>AO22</f>
        <v>605</v>
      </c>
      <c r="AP78" s="24" t="s">
        <v>57</v>
      </c>
      <c r="AQ78" s="21">
        <f>AI80</f>
        <v>60</v>
      </c>
      <c r="AR78" s="21">
        <f>AJ80</f>
        <v>48.000000000000007</v>
      </c>
      <c r="AS78" s="21">
        <f>AK80</f>
        <v>6.0000000000000009</v>
      </c>
      <c r="AT78" s="21">
        <f>AL80</f>
        <v>6.0000000000000009</v>
      </c>
      <c r="AU78" s="7">
        <f>SUM(AR78:AT78)</f>
        <v>60.000000000000007</v>
      </c>
      <c r="AW78" s="23" t="str">
        <f>AW22</f>
        <v>605</v>
      </c>
      <c r="AX78" s="24" t="s">
        <v>57</v>
      </c>
      <c r="AY78" s="21">
        <f>AQ80</f>
        <v>72</v>
      </c>
      <c r="AZ78" s="21">
        <f>AR80</f>
        <v>57.600000000000009</v>
      </c>
      <c r="BA78" s="21">
        <f>AS80</f>
        <v>7.2000000000000011</v>
      </c>
      <c r="BB78" s="21">
        <f>AT80</f>
        <v>7.2000000000000011</v>
      </c>
      <c r="BC78" s="7">
        <f>SUM(AZ78:BB78)</f>
        <v>72.000000000000014</v>
      </c>
      <c r="BE78" s="23" t="str">
        <f>BE22</f>
        <v>605</v>
      </c>
      <c r="BF78" s="24" t="s">
        <v>57</v>
      </c>
      <c r="BG78" s="21">
        <f>AY80</f>
        <v>84</v>
      </c>
      <c r="BH78" s="21">
        <f>AZ80</f>
        <v>67.200000000000017</v>
      </c>
      <c r="BI78" s="21">
        <f>BA80</f>
        <v>8.4000000000000021</v>
      </c>
      <c r="BJ78" s="21">
        <f>BB80</f>
        <v>8.4000000000000021</v>
      </c>
      <c r="BK78" s="7">
        <f>SUM(BH78:BJ78)</f>
        <v>84.000000000000028</v>
      </c>
      <c r="BM78" s="23" t="str">
        <f>BM22</f>
        <v>605</v>
      </c>
      <c r="BN78" s="24" t="s">
        <v>57</v>
      </c>
      <c r="BO78" s="21">
        <f>BG80</f>
        <v>96</v>
      </c>
      <c r="BP78" s="21">
        <f>BH80</f>
        <v>76.800000000000011</v>
      </c>
      <c r="BQ78" s="21">
        <f>BI80</f>
        <v>9.6000000000000014</v>
      </c>
      <c r="BR78" s="21">
        <f>BJ80</f>
        <v>9.6000000000000014</v>
      </c>
      <c r="BS78" s="7">
        <f>SUM(BP78:BR78)</f>
        <v>96</v>
      </c>
      <c r="BU78" s="23" t="str">
        <f>BU22</f>
        <v>605</v>
      </c>
      <c r="BV78" s="24" t="s">
        <v>57</v>
      </c>
      <c r="BW78" s="21">
        <f>BO80</f>
        <v>108</v>
      </c>
      <c r="BX78" s="21">
        <f>BP80</f>
        <v>86.4</v>
      </c>
      <c r="BY78" s="21">
        <f>BQ80</f>
        <v>10.8</v>
      </c>
      <c r="BZ78" s="21">
        <f>BR80</f>
        <v>10.8</v>
      </c>
      <c r="CA78" s="7">
        <f>SUM(BX78:BZ78)</f>
        <v>108</v>
      </c>
      <c r="CC78" s="23" t="str">
        <f>CC22</f>
        <v>605</v>
      </c>
      <c r="CD78" s="24" t="s">
        <v>57</v>
      </c>
      <c r="CE78" s="21">
        <f>BW80</f>
        <v>120</v>
      </c>
      <c r="CF78" s="21">
        <f>BX80</f>
        <v>96</v>
      </c>
      <c r="CG78" s="21">
        <f>BY80</f>
        <v>12</v>
      </c>
      <c r="CH78" s="21">
        <f>BZ80</f>
        <v>12</v>
      </c>
      <c r="CI78" s="7">
        <f>SUM(CF78:CH78)</f>
        <v>120</v>
      </c>
      <c r="CK78" s="23" t="str">
        <f>CK22</f>
        <v>605</v>
      </c>
      <c r="CL78" s="24" t="s">
        <v>57</v>
      </c>
      <c r="CM78" s="21">
        <f>CE80</f>
        <v>132</v>
      </c>
      <c r="CN78" s="21">
        <f>CF80</f>
        <v>105.6</v>
      </c>
      <c r="CO78" s="21">
        <f>CG80</f>
        <v>13.2</v>
      </c>
      <c r="CP78" s="21">
        <f>CH80</f>
        <v>13.2</v>
      </c>
      <c r="CQ78" s="7">
        <f>SUM(CN78:CP78)</f>
        <v>132</v>
      </c>
      <c r="CS78" s="23" t="str">
        <f>CS22</f>
        <v>605</v>
      </c>
      <c r="CT78" s="24" t="s">
        <v>57</v>
      </c>
      <c r="CU78" s="21">
        <f>CM80</f>
        <v>144</v>
      </c>
      <c r="CV78" s="21">
        <f>CN80</f>
        <v>115.19999999999999</v>
      </c>
      <c r="CW78" s="21">
        <f>CO80</f>
        <v>14.399999999999999</v>
      </c>
      <c r="CX78" s="21">
        <f>CP80</f>
        <v>14.399999999999999</v>
      </c>
      <c r="CY78" s="7">
        <f>SUM(CV78:CX78)</f>
        <v>144</v>
      </c>
    </row>
    <row r="79" spans="1:103" x14ac:dyDescent="0.2">
      <c r="A79" s="70"/>
      <c r="B79" s="6" t="s">
        <v>58</v>
      </c>
      <c r="C79" s="21">
        <f>C26</f>
        <v>12</v>
      </c>
      <c r="D79" s="21">
        <f>D26</f>
        <v>9.6000000000000014</v>
      </c>
      <c r="E79" s="21">
        <f>E26</f>
        <v>1.2000000000000002</v>
      </c>
      <c r="F79" s="21">
        <f>F26</f>
        <v>1.2000000000000002</v>
      </c>
      <c r="G79" s="7">
        <f>SUM(D79:F79)</f>
        <v>12</v>
      </c>
      <c r="I79" s="70"/>
      <c r="J79" s="6" t="s">
        <v>58</v>
      </c>
      <c r="K79" s="21">
        <f>K26</f>
        <v>12</v>
      </c>
      <c r="L79" s="21">
        <f>L26</f>
        <v>9.6000000000000014</v>
      </c>
      <c r="M79" s="21">
        <f>M26</f>
        <v>1.2000000000000002</v>
      </c>
      <c r="N79" s="21">
        <f>N26</f>
        <v>1.2000000000000002</v>
      </c>
      <c r="O79" s="7">
        <f>SUM(L79:N79)</f>
        <v>12</v>
      </c>
      <c r="P79" s="7"/>
      <c r="Q79" s="70"/>
      <c r="R79" s="6" t="s">
        <v>58</v>
      </c>
      <c r="S79" s="21">
        <f>S26</f>
        <v>12</v>
      </c>
      <c r="T79" s="21">
        <f>T26</f>
        <v>9.6000000000000014</v>
      </c>
      <c r="U79" s="21">
        <f>U26</f>
        <v>1.2000000000000002</v>
      </c>
      <c r="V79" s="21">
        <f>V26</f>
        <v>1.2000000000000002</v>
      </c>
      <c r="W79" s="7">
        <f>SUM(T79:V79)</f>
        <v>12</v>
      </c>
      <c r="Y79" s="70"/>
      <c r="Z79" s="6" t="s">
        <v>58</v>
      </c>
      <c r="AA79" s="21">
        <f>AA26</f>
        <v>12</v>
      </c>
      <c r="AB79" s="21">
        <f>AB26</f>
        <v>9.6000000000000014</v>
      </c>
      <c r="AC79" s="21">
        <f>AC26</f>
        <v>1.2000000000000002</v>
      </c>
      <c r="AD79" s="21">
        <f>AD26</f>
        <v>1.2000000000000002</v>
      </c>
      <c r="AE79" s="7">
        <f>SUM(AB79:AD79)</f>
        <v>12</v>
      </c>
      <c r="AG79" s="70"/>
      <c r="AH79" s="6" t="s">
        <v>58</v>
      </c>
      <c r="AI79" s="21">
        <f>AI26</f>
        <v>12</v>
      </c>
      <c r="AJ79" s="21">
        <f>AJ26</f>
        <v>9.6000000000000014</v>
      </c>
      <c r="AK79" s="21">
        <f>AK26</f>
        <v>1.2000000000000002</v>
      </c>
      <c r="AL79" s="21">
        <f>AL26</f>
        <v>1.2000000000000002</v>
      </c>
      <c r="AM79" s="7">
        <f>SUM(AJ79:AL79)</f>
        <v>12</v>
      </c>
      <c r="AO79" s="70"/>
      <c r="AP79" s="6" t="s">
        <v>58</v>
      </c>
      <c r="AQ79" s="21">
        <f>AQ26</f>
        <v>12</v>
      </c>
      <c r="AR79" s="21">
        <f>AR26</f>
        <v>9.6000000000000014</v>
      </c>
      <c r="AS79" s="21">
        <f>AS26</f>
        <v>1.2000000000000002</v>
      </c>
      <c r="AT79" s="21">
        <f>AT26</f>
        <v>1.2000000000000002</v>
      </c>
      <c r="AU79" s="7">
        <f>SUM(AR79:AT79)</f>
        <v>12</v>
      </c>
      <c r="AW79" s="70"/>
      <c r="AX79" s="6" t="s">
        <v>58</v>
      </c>
      <c r="AY79" s="21">
        <f>AY26</f>
        <v>12</v>
      </c>
      <c r="AZ79" s="21">
        <f>AZ26</f>
        <v>9.6000000000000014</v>
      </c>
      <c r="BA79" s="21">
        <f>BA26</f>
        <v>1.2000000000000002</v>
      </c>
      <c r="BB79" s="21">
        <f>BB26</f>
        <v>1.2000000000000002</v>
      </c>
      <c r="BC79" s="7">
        <f>SUM(AZ79:BB79)</f>
        <v>12</v>
      </c>
      <c r="BE79" s="70"/>
      <c r="BF79" s="6" t="s">
        <v>58</v>
      </c>
      <c r="BG79" s="21">
        <f>BG26</f>
        <v>12</v>
      </c>
      <c r="BH79" s="21">
        <f>BH26</f>
        <v>9.6000000000000014</v>
      </c>
      <c r="BI79" s="21">
        <f>BI26</f>
        <v>1.2000000000000002</v>
      </c>
      <c r="BJ79" s="21">
        <f>BJ26</f>
        <v>1.2000000000000002</v>
      </c>
      <c r="BK79" s="7">
        <f>SUM(BH79:BJ79)</f>
        <v>12</v>
      </c>
      <c r="BM79" s="70"/>
      <c r="BN79" s="6" t="s">
        <v>58</v>
      </c>
      <c r="BO79" s="21">
        <f>BO26</f>
        <v>12</v>
      </c>
      <c r="BP79" s="21">
        <f>BP26</f>
        <v>9.6000000000000014</v>
      </c>
      <c r="BQ79" s="21">
        <f>BQ26</f>
        <v>1.2000000000000002</v>
      </c>
      <c r="BR79" s="21">
        <f>BR26</f>
        <v>1.2000000000000002</v>
      </c>
      <c r="BS79" s="7">
        <f>SUM(BP79:BR79)</f>
        <v>12</v>
      </c>
      <c r="BU79" s="70"/>
      <c r="BV79" s="6" t="s">
        <v>58</v>
      </c>
      <c r="BW79" s="21">
        <f>BW26</f>
        <v>12</v>
      </c>
      <c r="BX79" s="21">
        <f>BX26</f>
        <v>9.6000000000000014</v>
      </c>
      <c r="BY79" s="21">
        <f>BY26</f>
        <v>1.2000000000000002</v>
      </c>
      <c r="BZ79" s="21">
        <f>BZ26</f>
        <v>1.2000000000000002</v>
      </c>
      <c r="CA79" s="7">
        <f>SUM(BX79:BZ79)</f>
        <v>12</v>
      </c>
      <c r="CC79" s="70"/>
      <c r="CD79" s="6" t="s">
        <v>58</v>
      </c>
      <c r="CE79" s="21">
        <f>CE26</f>
        <v>12</v>
      </c>
      <c r="CF79" s="21">
        <f>CF26</f>
        <v>9.6000000000000014</v>
      </c>
      <c r="CG79" s="21">
        <f>CG26</f>
        <v>1.2000000000000002</v>
      </c>
      <c r="CH79" s="21">
        <f>CH26</f>
        <v>1.2000000000000002</v>
      </c>
      <c r="CI79" s="7">
        <f>SUM(CF79:CH79)</f>
        <v>12</v>
      </c>
      <c r="CK79" s="70"/>
      <c r="CL79" s="6" t="s">
        <v>58</v>
      </c>
      <c r="CM79" s="21">
        <f>CM26</f>
        <v>12</v>
      </c>
      <c r="CN79" s="21">
        <f>CN26</f>
        <v>9.6000000000000014</v>
      </c>
      <c r="CO79" s="21">
        <f>CO26</f>
        <v>1.2000000000000002</v>
      </c>
      <c r="CP79" s="21">
        <f>CP26</f>
        <v>1.2000000000000002</v>
      </c>
      <c r="CQ79" s="7">
        <f>SUM(CN79:CP79)</f>
        <v>12</v>
      </c>
      <c r="CS79" s="70"/>
      <c r="CT79" s="6" t="s">
        <v>58</v>
      </c>
      <c r="CU79" s="21">
        <f>CU26</f>
        <v>0.5</v>
      </c>
      <c r="CV79" s="21">
        <f>CV26</f>
        <v>0.39999999999999991</v>
      </c>
      <c r="CW79" s="21">
        <f>CW26</f>
        <v>4.9999999999999989E-2</v>
      </c>
      <c r="CX79" s="21">
        <f>CX26</f>
        <v>4.9999999999999989E-2</v>
      </c>
      <c r="CY79" s="7">
        <f>SUM(CV79:CX79)</f>
        <v>0.49999999999999989</v>
      </c>
    </row>
    <row r="80" spans="1:103" x14ac:dyDescent="0.2">
      <c r="A80" s="71"/>
      <c r="B80" s="6" t="s">
        <v>59</v>
      </c>
      <c r="C80" s="21">
        <f>C78+C79</f>
        <v>12</v>
      </c>
      <c r="D80" s="21">
        <f>D78+D79</f>
        <v>9.6000000000000014</v>
      </c>
      <c r="E80" s="21">
        <f>E78+E79</f>
        <v>1.2000000000000002</v>
      </c>
      <c r="F80" s="21">
        <f>F78+F79</f>
        <v>1.2000000000000002</v>
      </c>
      <c r="G80" s="7">
        <f>SUM(D80:F80)</f>
        <v>12</v>
      </c>
      <c r="I80" s="71"/>
      <c r="J80" s="6" t="s">
        <v>59</v>
      </c>
      <c r="K80" s="21">
        <f>K78+K79</f>
        <v>24</v>
      </c>
      <c r="L80" s="21">
        <f>L78+L79</f>
        <v>19.200000000000003</v>
      </c>
      <c r="M80" s="21">
        <f>M78+M79</f>
        <v>2.4000000000000004</v>
      </c>
      <c r="N80" s="21">
        <f>N78+N79</f>
        <v>2.4000000000000004</v>
      </c>
      <c r="O80" s="7">
        <f>SUM(L80:N80)</f>
        <v>24</v>
      </c>
      <c r="P80" s="7"/>
      <c r="Q80" s="71"/>
      <c r="R80" s="6" t="s">
        <v>59</v>
      </c>
      <c r="S80" s="21">
        <f>S78+S79</f>
        <v>36</v>
      </c>
      <c r="T80" s="21">
        <f>T78+T79</f>
        <v>28.800000000000004</v>
      </c>
      <c r="U80" s="21">
        <f>U78+U79</f>
        <v>3.6000000000000005</v>
      </c>
      <c r="V80" s="21">
        <f>V78+V79</f>
        <v>3.6000000000000005</v>
      </c>
      <c r="W80" s="7">
        <f>SUM(T80:V80)</f>
        <v>36.000000000000007</v>
      </c>
      <c r="Y80" s="71"/>
      <c r="Z80" s="6" t="s">
        <v>59</v>
      </c>
      <c r="AA80" s="21">
        <f>AA78+AA79</f>
        <v>48</v>
      </c>
      <c r="AB80" s="21">
        <f>AB78+AB79</f>
        <v>38.400000000000006</v>
      </c>
      <c r="AC80" s="21">
        <f>AC78+AC79</f>
        <v>4.8000000000000007</v>
      </c>
      <c r="AD80" s="21">
        <f>AD78+AD79</f>
        <v>4.8000000000000007</v>
      </c>
      <c r="AE80" s="7">
        <f>SUM(AB80:AD80)</f>
        <v>48</v>
      </c>
      <c r="AG80" s="71"/>
      <c r="AH80" s="6" t="s">
        <v>59</v>
      </c>
      <c r="AI80" s="21">
        <f>AI78+AI79</f>
        <v>60</v>
      </c>
      <c r="AJ80" s="21">
        <f>AJ78+AJ79</f>
        <v>48.000000000000007</v>
      </c>
      <c r="AK80" s="21">
        <f>AK78+AK79</f>
        <v>6.0000000000000009</v>
      </c>
      <c r="AL80" s="21">
        <f>AL78+AL79</f>
        <v>6.0000000000000009</v>
      </c>
      <c r="AM80" s="7">
        <f>SUM(AJ80:AL80)</f>
        <v>60.000000000000007</v>
      </c>
      <c r="AO80" s="71"/>
      <c r="AP80" s="6" t="s">
        <v>59</v>
      </c>
      <c r="AQ80" s="21">
        <f>AQ78+AQ79</f>
        <v>72</v>
      </c>
      <c r="AR80" s="21">
        <f>AR78+AR79</f>
        <v>57.600000000000009</v>
      </c>
      <c r="AS80" s="21">
        <f>AS78+AS79</f>
        <v>7.2000000000000011</v>
      </c>
      <c r="AT80" s="21">
        <f>AT78+AT79</f>
        <v>7.2000000000000011</v>
      </c>
      <c r="AU80" s="7">
        <f>SUM(AR80:AT80)</f>
        <v>72.000000000000014</v>
      </c>
      <c r="AW80" s="71"/>
      <c r="AX80" s="6" t="s">
        <v>59</v>
      </c>
      <c r="AY80" s="21">
        <f>AY78+AY79</f>
        <v>84</v>
      </c>
      <c r="AZ80" s="21">
        <f>AZ78+AZ79</f>
        <v>67.200000000000017</v>
      </c>
      <c r="BA80" s="21">
        <f>BA78+BA79</f>
        <v>8.4000000000000021</v>
      </c>
      <c r="BB80" s="21">
        <f>BB78+BB79</f>
        <v>8.4000000000000021</v>
      </c>
      <c r="BC80" s="7">
        <f>SUM(AZ80:BB80)</f>
        <v>84.000000000000028</v>
      </c>
      <c r="BE80" s="71"/>
      <c r="BF80" s="6" t="s">
        <v>59</v>
      </c>
      <c r="BG80" s="21">
        <f>BG78+BG79</f>
        <v>96</v>
      </c>
      <c r="BH80" s="21">
        <f>BH78+BH79</f>
        <v>76.800000000000011</v>
      </c>
      <c r="BI80" s="21">
        <f>BI78+BI79</f>
        <v>9.6000000000000014</v>
      </c>
      <c r="BJ80" s="21">
        <f>BJ78+BJ79</f>
        <v>9.6000000000000014</v>
      </c>
      <c r="BK80" s="7">
        <f>SUM(BH80:BJ80)</f>
        <v>96</v>
      </c>
      <c r="BM80" s="71"/>
      <c r="BN80" s="6" t="s">
        <v>59</v>
      </c>
      <c r="BO80" s="21">
        <f>BO78+BO79</f>
        <v>108</v>
      </c>
      <c r="BP80" s="21">
        <f>BP78+BP79</f>
        <v>86.4</v>
      </c>
      <c r="BQ80" s="21">
        <f>BQ78+BQ79</f>
        <v>10.8</v>
      </c>
      <c r="BR80" s="21">
        <f>BR78+BR79</f>
        <v>10.8</v>
      </c>
      <c r="BS80" s="7">
        <f>SUM(BP80:BR80)</f>
        <v>108</v>
      </c>
      <c r="BU80" s="71"/>
      <c r="BV80" s="6" t="s">
        <v>59</v>
      </c>
      <c r="BW80" s="21">
        <f>BW78+BW79</f>
        <v>120</v>
      </c>
      <c r="BX80" s="21">
        <f>BX78+BX79</f>
        <v>96</v>
      </c>
      <c r="BY80" s="21">
        <f>BY78+BY79</f>
        <v>12</v>
      </c>
      <c r="BZ80" s="21">
        <f>BZ78+BZ79</f>
        <v>12</v>
      </c>
      <c r="CA80" s="7">
        <f>SUM(BX80:BZ80)</f>
        <v>120</v>
      </c>
      <c r="CC80" s="71"/>
      <c r="CD80" s="6" t="s">
        <v>59</v>
      </c>
      <c r="CE80" s="21">
        <f>CE78+CE79</f>
        <v>132</v>
      </c>
      <c r="CF80" s="21">
        <f>CF78+CF79</f>
        <v>105.6</v>
      </c>
      <c r="CG80" s="21">
        <f>CG78+CG79</f>
        <v>13.2</v>
      </c>
      <c r="CH80" s="21">
        <f>CH78+CH79</f>
        <v>13.2</v>
      </c>
      <c r="CI80" s="7">
        <f>SUM(CF80:CH80)</f>
        <v>132</v>
      </c>
      <c r="CK80" s="71"/>
      <c r="CL80" s="6" t="s">
        <v>59</v>
      </c>
      <c r="CM80" s="21">
        <f>CM78+CM79</f>
        <v>144</v>
      </c>
      <c r="CN80" s="21">
        <f>CN78+CN79</f>
        <v>115.19999999999999</v>
      </c>
      <c r="CO80" s="21">
        <f>CO78+CO79</f>
        <v>14.399999999999999</v>
      </c>
      <c r="CP80" s="21">
        <f>CP78+CP79</f>
        <v>14.399999999999999</v>
      </c>
      <c r="CQ80" s="7">
        <f>SUM(CN80:CP80)</f>
        <v>144</v>
      </c>
      <c r="CS80" s="71"/>
      <c r="CT80" s="6" t="s">
        <v>59</v>
      </c>
      <c r="CU80" s="21">
        <f>CU78+CU79</f>
        <v>144.5</v>
      </c>
      <c r="CV80" s="21">
        <f>CV78+CV79</f>
        <v>115.6</v>
      </c>
      <c r="CW80" s="21">
        <f>CW78+CW79</f>
        <v>14.45</v>
      </c>
      <c r="CX80" s="21">
        <f>CX78+CX79</f>
        <v>14.45</v>
      </c>
      <c r="CY80" s="7">
        <f>SUM(CV80:CX80)</f>
        <v>144.49999999999997</v>
      </c>
    </row>
    <row r="81" spans="1:103" x14ac:dyDescent="0.2">
      <c r="A81" s="70"/>
      <c r="B81" s="6" t="s">
        <v>60</v>
      </c>
      <c r="C81" s="73">
        <v>175</v>
      </c>
      <c r="D81" s="7">
        <f>C81*D$64</f>
        <v>140</v>
      </c>
      <c r="E81" s="7">
        <f>C81*E$64</f>
        <v>17.5</v>
      </c>
      <c r="F81" s="7">
        <f>C81*F$64</f>
        <v>17.5</v>
      </c>
      <c r="G81" s="7">
        <f>SUM(D81:F81)</f>
        <v>175</v>
      </c>
      <c r="I81" s="70"/>
      <c r="J81" s="6" t="s">
        <v>60</v>
      </c>
      <c r="K81" s="21">
        <f>C81</f>
        <v>175</v>
      </c>
      <c r="L81" s="7">
        <f>K81*L$64</f>
        <v>140</v>
      </c>
      <c r="M81" s="7">
        <f>K81*M$64</f>
        <v>17.5</v>
      </c>
      <c r="N81" s="7">
        <f>K81*N$64</f>
        <v>17.5</v>
      </c>
      <c r="O81" s="7">
        <f>SUM(L81:N81)</f>
        <v>175</v>
      </c>
      <c r="P81" s="7"/>
      <c r="Q81" s="70"/>
      <c r="R81" s="6" t="s">
        <v>60</v>
      </c>
      <c r="S81" s="21">
        <f>K81</f>
        <v>175</v>
      </c>
      <c r="T81" s="7">
        <f>S81*T$64</f>
        <v>140</v>
      </c>
      <c r="U81" s="7">
        <f>S81*U$64</f>
        <v>17.5</v>
      </c>
      <c r="V81" s="7">
        <f>S81*V$64</f>
        <v>17.5</v>
      </c>
      <c r="W81" s="7">
        <f>SUM(T81:V81)</f>
        <v>175</v>
      </c>
      <c r="Y81" s="70"/>
      <c r="Z81" s="6" t="s">
        <v>60</v>
      </c>
      <c r="AA81" s="21">
        <f>S81</f>
        <v>175</v>
      </c>
      <c r="AB81" s="7">
        <f>AA81*AB$64</f>
        <v>140</v>
      </c>
      <c r="AC81" s="7">
        <f>AA81*AC$64</f>
        <v>17.5</v>
      </c>
      <c r="AD81" s="7">
        <f>AA81*AD$64</f>
        <v>17.5</v>
      </c>
      <c r="AE81" s="7">
        <f>SUM(AB81:AD81)</f>
        <v>175</v>
      </c>
      <c r="AG81" s="70"/>
      <c r="AH81" s="6" t="s">
        <v>60</v>
      </c>
      <c r="AI81" s="21">
        <f>AA81</f>
        <v>175</v>
      </c>
      <c r="AJ81" s="7">
        <f>AI81*AJ$64</f>
        <v>140</v>
      </c>
      <c r="AK81" s="7">
        <f>AI81*AK$64</f>
        <v>17.5</v>
      </c>
      <c r="AL81" s="7">
        <f>AI81*AL$64</f>
        <v>17.5</v>
      </c>
      <c r="AM81" s="7">
        <f>SUM(AJ81:AL81)</f>
        <v>175</v>
      </c>
      <c r="AO81" s="70"/>
      <c r="AP81" s="6" t="s">
        <v>60</v>
      </c>
      <c r="AQ81" s="21">
        <f>AI81</f>
        <v>175</v>
      </c>
      <c r="AR81" s="7">
        <f>AQ81*AR$64</f>
        <v>140</v>
      </c>
      <c r="AS81" s="7">
        <f>AQ81*AS$64</f>
        <v>17.5</v>
      </c>
      <c r="AT81" s="7">
        <f>AQ81*AT$64</f>
        <v>17.5</v>
      </c>
      <c r="AU81" s="7">
        <f>SUM(AR81:AT81)</f>
        <v>175</v>
      </c>
      <c r="AW81" s="70"/>
      <c r="AX81" s="6" t="s">
        <v>60</v>
      </c>
      <c r="AY81" s="21">
        <f>AQ81</f>
        <v>175</v>
      </c>
      <c r="AZ81" s="7">
        <f>AY81*AZ$64</f>
        <v>140</v>
      </c>
      <c r="BA81" s="7">
        <f>AY81*BA$64</f>
        <v>17.5</v>
      </c>
      <c r="BB81" s="7">
        <f>AY81*BB$64</f>
        <v>17.5</v>
      </c>
      <c r="BC81" s="7">
        <f>SUM(AZ81:BB81)</f>
        <v>175</v>
      </c>
      <c r="BE81" s="70"/>
      <c r="BF81" s="6" t="s">
        <v>60</v>
      </c>
      <c r="BG81" s="21">
        <f>AY81</f>
        <v>175</v>
      </c>
      <c r="BH81" s="7">
        <f>BG81*BH$64</f>
        <v>140</v>
      </c>
      <c r="BI81" s="7">
        <f>BG81*BI$64</f>
        <v>17.5</v>
      </c>
      <c r="BJ81" s="7">
        <f>BG81*BJ$64</f>
        <v>17.5</v>
      </c>
      <c r="BK81" s="7">
        <f>SUM(BH81:BJ81)</f>
        <v>175</v>
      </c>
      <c r="BM81" s="70"/>
      <c r="BN81" s="6" t="s">
        <v>60</v>
      </c>
      <c r="BO81" s="21">
        <f>BG81</f>
        <v>175</v>
      </c>
      <c r="BP81" s="7">
        <f>BO81*BP$64</f>
        <v>140</v>
      </c>
      <c r="BQ81" s="7">
        <f>BO81*BQ$64</f>
        <v>17.5</v>
      </c>
      <c r="BR81" s="7">
        <f>BO81*BR$64</f>
        <v>17.5</v>
      </c>
      <c r="BS81" s="7">
        <f>SUM(BP81:BR81)</f>
        <v>175</v>
      </c>
      <c r="BU81" s="70"/>
      <c r="BV81" s="6" t="s">
        <v>60</v>
      </c>
      <c r="BW81" s="21">
        <f>BO81</f>
        <v>175</v>
      </c>
      <c r="BX81" s="7">
        <f>BW81*BX$64</f>
        <v>140</v>
      </c>
      <c r="BY81" s="7">
        <f>BW81*BY$64</f>
        <v>17.5</v>
      </c>
      <c r="BZ81" s="7">
        <f>BW81*BZ$64</f>
        <v>17.5</v>
      </c>
      <c r="CA81" s="7">
        <f>SUM(BX81:BZ81)</f>
        <v>175</v>
      </c>
      <c r="CC81" s="70"/>
      <c r="CD81" s="6" t="s">
        <v>60</v>
      </c>
      <c r="CE81" s="21">
        <f>BW81</f>
        <v>175</v>
      </c>
      <c r="CF81" s="7">
        <f>CE81*CF$64</f>
        <v>140</v>
      </c>
      <c r="CG81" s="7">
        <f>CE81*CG$64</f>
        <v>17.5</v>
      </c>
      <c r="CH81" s="7">
        <f>CE81*CH$64</f>
        <v>17.5</v>
      </c>
      <c r="CI81" s="7">
        <f>SUM(CF81:CH81)</f>
        <v>175</v>
      </c>
      <c r="CK81" s="70"/>
      <c r="CL81" s="6" t="s">
        <v>60</v>
      </c>
      <c r="CM81" s="21">
        <f>CE81</f>
        <v>175</v>
      </c>
      <c r="CN81" s="7">
        <f>CM81*CN$64</f>
        <v>140</v>
      </c>
      <c r="CO81" s="7">
        <f>CM81*CO$64</f>
        <v>17.5</v>
      </c>
      <c r="CP81" s="7">
        <f>CM81*CP$64</f>
        <v>17.5</v>
      </c>
      <c r="CQ81" s="7">
        <f>SUM(CN81:CP81)</f>
        <v>175</v>
      </c>
      <c r="CS81" s="70"/>
      <c r="CT81" s="6" t="s">
        <v>60</v>
      </c>
      <c r="CU81" s="21">
        <f>CM81</f>
        <v>175</v>
      </c>
      <c r="CV81" s="7">
        <f>CU81*CV$64</f>
        <v>140</v>
      </c>
      <c r="CW81" s="7">
        <f>CU81*CW$64</f>
        <v>17.5</v>
      </c>
      <c r="CX81" s="7">
        <f>CU81*CX$64</f>
        <v>17.5</v>
      </c>
      <c r="CY81" s="7">
        <f>SUM(CV81:CX81)</f>
        <v>175</v>
      </c>
    </row>
    <row r="82" spans="1:103" ht="13.5" thickBot="1" x14ac:dyDescent="0.25">
      <c r="A82" s="72"/>
      <c r="B82" s="30" t="s">
        <v>61</v>
      </c>
      <c r="C82" s="74">
        <f>C80/C81</f>
        <v>6.8571428571428575E-2</v>
      </c>
      <c r="D82" s="74">
        <f>D80/D81</f>
        <v>6.8571428571428575E-2</v>
      </c>
      <c r="E82" s="74">
        <f>E80/E81</f>
        <v>6.8571428571428575E-2</v>
      </c>
      <c r="F82" s="74">
        <f>F80/F81</f>
        <v>6.8571428571428575E-2</v>
      </c>
      <c r="G82" s="74">
        <f>G80/G81</f>
        <v>6.8571428571428575E-2</v>
      </c>
      <c r="I82" s="72"/>
      <c r="J82" s="30" t="s">
        <v>61</v>
      </c>
      <c r="K82" s="74">
        <f>K80/K81</f>
        <v>0.13714285714285715</v>
      </c>
      <c r="L82" s="74">
        <f>L80/L81</f>
        <v>0.13714285714285715</v>
      </c>
      <c r="M82" s="74">
        <f>M80/M81</f>
        <v>0.13714285714285715</v>
      </c>
      <c r="N82" s="74">
        <f>N80/N81</f>
        <v>0.13714285714285715</v>
      </c>
      <c r="O82" s="74">
        <f>O80/O81</f>
        <v>0.13714285714285715</v>
      </c>
      <c r="P82" s="88"/>
      <c r="Q82" s="72"/>
      <c r="R82" s="30" t="s">
        <v>61</v>
      </c>
      <c r="S82" s="74">
        <f>S80/S81</f>
        <v>0.20571428571428571</v>
      </c>
      <c r="T82" s="74">
        <f>T80/T81</f>
        <v>0.20571428571428574</v>
      </c>
      <c r="U82" s="74">
        <f>U80/U81</f>
        <v>0.20571428571428574</v>
      </c>
      <c r="V82" s="74">
        <f>V80/V81</f>
        <v>0.20571428571428574</v>
      </c>
      <c r="W82" s="74">
        <f>W80/W81</f>
        <v>0.20571428571428577</v>
      </c>
      <c r="Y82" s="72"/>
      <c r="Z82" s="30" t="s">
        <v>61</v>
      </c>
      <c r="AA82" s="74">
        <f>AA80/AA81</f>
        <v>0.2742857142857143</v>
      </c>
      <c r="AB82" s="74">
        <f>AB80/AB81</f>
        <v>0.2742857142857143</v>
      </c>
      <c r="AC82" s="74">
        <f>AC80/AC81</f>
        <v>0.2742857142857143</v>
      </c>
      <c r="AD82" s="74">
        <f>AD80/AD81</f>
        <v>0.2742857142857143</v>
      </c>
      <c r="AE82" s="74">
        <f>AE80/AE81</f>
        <v>0.2742857142857143</v>
      </c>
      <c r="AG82" s="72"/>
      <c r="AH82" s="30" t="s">
        <v>61</v>
      </c>
      <c r="AI82" s="74">
        <f>AI80/AI81</f>
        <v>0.34285714285714286</v>
      </c>
      <c r="AJ82" s="74">
        <f>AJ80/AJ81</f>
        <v>0.34285714285714292</v>
      </c>
      <c r="AK82" s="74">
        <f>AK80/AK81</f>
        <v>0.34285714285714292</v>
      </c>
      <c r="AL82" s="74">
        <f>AL80/AL81</f>
        <v>0.34285714285714292</v>
      </c>
      <c r="AM82" s="74">
        <f>AM80/AM81</f>
        <v>0.34285714285714292</v>
      </c>
      <c r="AO82" s="72"/>
      <c r="AP82" s="30" t="s">
        <v>61</v>
      </c>
      <c r="AQ82" s="74">
        <f>AQ80/AQ81</f>
        <v>0.41142857142857142</v>
      </c>
      <c r="AR82" s="74">
        <f>AR80/AR81</f>
        <v>0.41142857142857148</v>
      </c>
      <c r="AS82" s="74">
        <f>AS80/AS81</f>
        <v>0.41142857142857148</v>
      </c>
      <c r="AT82" s="74">
        <f>AT80/AT81</f>
        <v>0.41142857142857148</v>
      </c>
      <c r="AU82" s="74">
        <f>AU80/AU81</f>
        <v>0.41142857142857153</v>
      </c>
      <c r="AW82" s="72"/>
      <c r="AX82" s="30" t="s">
        <v>61</v>
      </c>
      <c r="AY82" s="74">
        <f>AY80/AY81</f>
        <v>0.48</v>
      </c>
      <c r="AZ82" s="74">
        <f>AZ80/AZ81</f>
        <v>0.48000000000000015</v>
      </c>
      <c r="BA82" s="74">
        <f>BA80/BA81</f>
        <v>0.48000000000000015</v>
      </c>
      <c r="BB82" s="74">
        <f>BB80/BB81</f>
        <v>0.48000000000000015</v>
      </c>
      <c r="BC82" s="74">
        <f>BC80/BC81</f>
        <v>0.48000000000000015</v>
      </c>
      <c r="BE82" s="72"/>
      <c r="BF82" s="30" t="s">
        <v>61</v>
      </c>
      <c r="BG82" s="74">
        <f>BG80/BG81</f>
        <v>0.5485714285714286</v>
      </c>
      <c r="BH82" s="74">
        <f>BH80/BH81</f>
        <v>0.5485714285714286</v>
      </c>
      <c r="BI82" s="74">
        <f>BI80/BI81</f>
        <v>0.5485714285714286</v>
      </c>
      <c r="BJ82" s="74">
        <f>BJ80/BJ81</f>
        <v>0.5485714285714286</v>
      </c>
      <c r="BK82" s="74">
        <f>BK80/BK81</f>
        <v>0.5485714285714286</v>
      </c>
      <c r="BM82" s="72"/>
      <c r="BN82" s="30" t="s">
        <v>61</v>
      </c>
      <c r="BO82" s="74">
        <f>BO80/BO81</f>
        <v>0.6171428571428571</v>
      </c>
      <c r="BP82" s="74">
        <f>BP80/BP81</f>
        <v>0.61714285714285722</v>
      </c>
      <c r="BQ82" s="74">
        <f>BQ80/BQ81</f>
        <v>0.61714285714285722</v>
      </c>
      <c r="BR82" s="74">
        <f>BR80/BR81</f>
        <v>0.61714285714285722</v>
      </c>
      <c r="BS82" s="74">
        <f>BS80/BS81</f>
        <v>0.6171428571428571</v>
      </c>
      <c r="BU82" s="72"/>
      <c r="BV82" s="30" t="s">
        <v>61</v>
      </c>
      <c r="BW82" s="74">
        <f>BW80/BW81</f>
        <v>0.68571428571428572</v>
      </c>
      <c r="BX82" s="74">
        <f>BX80/BX81</f>
        <v>0.68571428571428572</v>
      </c>
      <c r="BY82" s="74">
        <f>BY80/BY81</f>
        <v>0.68571428571428572</v>
      </c>
      <c r="BZ82" s="74">
        <f>BZ80/BZ81</f>
        <v>0.68571428571428572</v>
      </c>
      <c r="CA82" s="74">
        <f>CA80/CA81</f>
        <v>0.68571428571428572</v>
      </c>
      <c r="CC82" s="72"/>
      <c r="CD82" s="30" t="s">
        <v>61</v>
      </c>
      <c r="CE82" s="74">
        <f>CE80/CE81</f>
        <v>0.75428571428571434</v>
      </c>
      <c r="CF82" s="74">
        <f>CF80/CF81</f>
        <v>0.75428571428571423</v>
      </c>
      <c r="CG82" s="74">
        <f>CG80/CG81</f>
        <v>0.75428571428571423</v>
      </c>
      <c r="CH82" s="74">
        <f>CH80/CH81</f>
        <v>0.75428571428571423</v>
      </c>
      <c r="CI82" s="74">
        <f>CI80/CI81</f>
        <v>0.75428571428571434</v>
      </c>
      <c r="CK82" s="72"/>
      <c r="CL82" s="30" t="s">
        <v>61</v>
      </c>
      <c r="CM82" s="74">
        <f>CM80/CM81</f>
        <v>0.82285714285714284</v>
      </c>
      <c r="CN82" s="74">
        <f>CN80/CN81</f>
        <v>0.82285714285714273</v>
      </c>
      <c r="CO82" s="74">
        <f>CO80/CO81</f>
        <v>0.82285714285714273</v>
      </c>
      <c r="CP82" s="74">
        <f>CP80/CP81</f>
        <v>0.82285714285714273</v>
      </c>
      <c r="CQ82" s="74">
        <f>CQ80/CQ81</f>
        <v>0.82285714285714284</v>
      </c>
      <c r="CS82" s="72"/>
      <c r="CT82" s="30" t="s">
        <v>61</v>
      </c>
      <c r="CU82" s="74">
        <f>CU80/CU81</f>
        <v>0.82571428571428573</v>
      </c>
      <c r="CV82" s="74">
        <f>CV80/CV81</f>
        <v>0.82571428571428562</v>
      </c>
      <c r="CW82" s="74">
        <f>CW80/CW81</f>
        <v>0.82571428571428562</v>
      </c>
      <c r="CX82" s="74">
        <f>CX80/CX81</f>
        <v>0.82571428571428562</v>
      </c>
      <c r="CY82" s="74">
        <f>CY80/CY81</f>
        <v>0.82571428571428551</v>
      </c>
    </row>
    <row r="83" spans="1:103" ht="13.5" thickTop="1" x14ac:dyDescent="0.2">
      <c r="A83" s="16" t="str">
        <f>A27</f>
        <v>LRP</v>
      </c>
      <c r="B83" s="32"/>
      <c r="C83" s="21"/>
      <c r="D83" s="21"/>
      <c r="E83" s="21"/>
      <c r="F83" s="21"/>
      <c r="G83" s="21"/>
      <c r="I83" s="16" t="str">
        <f>I27</f>
        <v>LRP</v>
      </c>
      <c r="J83" s="32"/>
      <c r="K83" s="21"/>
      <c r="L83" s="21"/>
      <c r="M83" s="21"/>
      <c r="N83" s="21"/>
      <c r="O83" s="21"/>
      <c r="P83" s="21"/>
      <c r="Q83" s="16" t="str">
        <f>Q27</f>
        <v>LRP</v>
      </c>
      <c r="R83" s="32"/>
      <c r="S83" s="21"/>
      <c r="T83" s="21"/>
      <c r="U83" s="21"/>
      <c r="V83" s="21"/>
      <c r="W83" s="21"/>
      <c r="Y83" s="16" t="str">
        <f>Y27</f>
        <v>LRP</v>
      </c>
      <c r="Z83" s="32"/>
      <c r="AA83" s="21"/>
      <c r="AB83" s="21"/>
      <c r="AC83" s="21"/>
      <c r="AD83" s="21"/>
      <c r="AE83" s="21"/>
      <c r="AG83" s="16" t="str">
        <f>AG27</f>
        <v>LRP</v>
      </c>
      <c r="AH83" s="32"/>
      <c r="AI83" s="21"/>
      <c r="AJ83" s="21"/>
      <c r="AK83" s="21"/>
      <c r="AL83" s="21"/>
      <c r="AM83" s="21"/>
      <c r="AO83" s="16" t="str">
        <f>AO27</f>
        <v>LRP</v>
      </c>
      <c r="AP83" s="32"/>
      <c r="AQ83" s="21"/>
      <c r="AR83" s="21"/>
      <c r="AS83" s="21"/>
      <c r="AT83" s="21"/>
      <c r="AU83" s="21"/>
      <c r="AW83" s="16" t="str">
        <f>AW27</f>
        <v>LRP</v>
      </c>
      <c r="AX83" s="32"/>
      <c r="AY83" s="21"/>
      <c r="AZ83" s="21"/>
      <c r="BA83" s="21"/>
      <c r="BB83" s="21"/>
      <c r="BC83" s="21"/>
      <c r="BE83" s="16" t="str">
        <f>BE27</f>
        <v>LRP</v>
      </c>
      <c r="BF83" s="32"/>
      <c r="BG83" s="21"/>
      <c r="BH83" s="21"/>
      <c r="BI83" s="21"/>
      <c r="BJ83" s="21"/>
      <c r="BK83" s="21"/>
      <c r="BM83" s="16" t="str">
        <f>BM27</f>
        <v>LRP</v>
      </c>
      <c r="BN83" s="32"/>
      <c r="BO83" s="21"/>
      <c r="BP83" s="21"/>
      <c r="BQ83" s="21"/>
      <c r="BR83" s="21"/>
      <c r="BS83" s="21"/>
      <c r="BU83" s="16" t="str">
        <f>BU27</f>
        <v>LRP</v>
      </c>
      <c r="BV83" s="32"/>
      <c r="BW83" s="21"/>
      <c r="BX83" s="21"/>
      <c r="BY83" s="21"/>
      <c r="BZ83" s="21"/>
      <c r="CA83" s="21"/>
      <c r="CC83" s="16" t="str">
        <f>CC27</f>
        <v>LRP</v>
      </c>
      <c r="CD83" s="32"/>
      <c r="CE83" s="21"/>
      <c r="CF83" s="21"/>
      <c r="CG83" s="21"/>
      <c r="CH83" s="21"/>
      <c r="CI83" s="21"/>
      <c r="CK83" s="16" t="str">
        <f>CK27</f>
        <v>LRP</v>
      </c>
      <c r="CL83" s="32"/>
      <c r="CM83" s="21"/>
      <c r="CN83" s="21"/>
      <c r="CO83" s="21"/>
      <c r="CP83" s="21"/>
      <c r="CQ83" s="21"/>
      <c r="CS83" s="16" t="str">
        <f>CS27</f>
        <v>LRP</v>
      </c>
      <c r="CT83" s="32"/>
      <c r="CU83" s="21"/>
      <c r="CV83" s="21"/>
      <c r="CW83" s="21"/>
      <c r="CX83" s="21"/>
      <c r="CY83" s="21"/>
    </row>
    <row r="84" spans="1:103" x14ac:dyDescent="0.2">
      <c r="A84" s="23" t="str">
        <f>A28</f>
        <v>610</v>
      </c>
      <c r="B84" s="24" t="s">
        <v>57</v>
      </c>
      <c r="C84" s="73">
        <v>0</v>
      </c>
      <c r="D84" s="73">
        <v>0</v>
      </c>
      <c r="E84" s="73">
        <v>0</v>
      </c>
      <c r="F84" s="73">
        <v>0</v>
      </c>
      <c r="G84" s="7">
        <f>SUM(D84:F84)</f>
        <v>0</v>
      </c>
      <c r="I84" s="23" t="str">
        <f>I28</f>
        <v>610</v>
      </c>
      <c r="J84" s="24" t="s">
        <v>57</v>
      </c>
      <c r="K84" s="21">
        <f>C86</f>
        <v>12</v>
      </c>
      <c r="L84" s="21">
        <f>D86</f>
        <v>9.6000000000000014</v>
      </c>
      <c r="M84" s="21">
        <f>E86</f>
        <v>1.2000000000000002</v>
      </c>
      <c r="N84" s="21">
        <f>F86</f>
        <v>1.2000000000000002</v>
      </c>
      <c r="O84" s="7">
        <f>SUM(L84:N84)</f>
        <v>12</v>
      </c>
      <c r="P84" s="7"/>
      <c r="Q84" s="23" t="str">
        <f>Q28</f>
        <v>610</v>
      </c>
      <c r="R84" s="24" t="s">
        <v>57</v>
      </c>
      <c r="S84" s="21">
        <f>K86</f>
        <v>24</v>
      </c>
      <c r="T84" s="21">
        <f>L86</f>
        <v>19.200000000000003</v>
      </c>
      <c r="U84" s="21">
        <f>M86</f>
        <v>2.4000000000000004</v>
      </c>
      <c r="V84" s="21">
        <f>N86</f>
        <v>2.4000000000000004</v>
      </c>
      <c r="W84" s="7">
        <f>SUM(T84:V84)</f>
        <v>24</v>
      </c>
      <c r="Y84" s="23" t="str">
        <f>Y28</f>
        <v>610</v>
      </c>
      <c r="Z84" s="24" t="s">
        <v>57</v>
      </c>
      <c r="AA84" s="21">
        <f>S86</f>
        <v>36</v>
      </c>
      <c r="AB84" s="21">
        <f>T86</f>
        <v>28.800000000000004</v>
      </c>
      <c r="AC84" s="21">
        <f>U86</f>
        <v>3.6000000000000005</v>
      </c>
      <c r="AD84" s="21">
        <f>V86</f>
        <v>3.6000000000000005</v>
      </c>
      <c r="AE84" s="7">
        <f>SUM(AB84:AD84)</f>
        <v>36.000000000000007</v>
      </c>
      <c r="AG84" s="23" t="str">
        <f>AG28</f>
        <v>610</v>
      </c>
      <c r="AH84" s="24" t="s">
        <v>57</v>
      </c>
      <c r="AI84" s="21">
        <f>AA86</f>
        <v>48</v>
      </c>
      <c r="AJ84" s="21">
        <f>AB86</f>
        <v>38.400000000000006</v>
      </c>
      <c r="AK84" s="21">
        <f>AC86</f>
        <v>4.8000000000000007</v>
      </c>
      <c r="AL84" s="21">
        <f>AD86</f>
        <v>4.8000000000000007</v>
      </c>
      <c r="AM84" s="7">
        <f>SUM(AJ84:AL84)</f>
        <v>48</v>
      </c>
      <c r="AO84" s="23" t="str">
        <f>AO28</f>
        <v>610</v>
      </c>
      <c r="AP84" s="24" t="s">
        <v>57</v>
      </c>
      <c r="AQ84" s="21">
        <f>AI86</f>
        <v>60</v>
      </c>
      <c r="AR84" s="21">
        <f>AJ86</f>
        <v>48.000000000000007</v>
      </c>
      <c r="AS84" s="21">
        <f>AK86</f>
        <v>6.0000000000000009</v>
      </c>
      <c r="AT84" s="21">
        <f>AL86</f>
        <v>6.0000000000000009</v>
      </c>
      <c r="AU84" s="7">
        <f>SUM(AR84:AT84)</f>
        <v>60.000000000000007</v>
      </c>
      <c r="AW84" s="23" t="str">
        <f>AW28</f>
        <v>610</v>
      </c>
      <c r="AX84" s="24" t="s">
        <v>57</v>
      </c>
      <c r="AY84" s="21">
        <f>AQ86</f>
        <v>72</v>
      </c>
      <c r="AZ84" s="21">
        <f>AR86</f>
        <v>57.600000000000009</v>
      </c>
      <c r="BA84" s="21">
        <f>AS86</f>
        <v>7.2000000000000011</v>
      </c>
      <c r="BB84" s="21">
        <f>AT86</f>
        <v>7.2000000000000011</v>
      </c>
      <c r="BC84" s="7">
        <f>SUM(AZ84:BB84)</f>
        <v>72.000000000000014</v>
      </c>
      <c r="BE84" s="23" t="str">
        <f>BE28</f>
        <v>610</v>
      </c>
      <c r="BF84" s="24" t="s">
        <v>57</v>
      </c>
      <c r="BG84" s="21">
        <f>AY86</f>
        <v>84</v>
      </c>
      <c r="BH84" s="21">
        <f>AZ86</f>
        <v>67.200000000000017</v>
      </c>
      <c r="BI84" s="21">
        <f>BA86</f>
        <v>8.4000000000000021</v>
      </c>
      <c r="BJ84" s="21">
        <f>BB86</f>
        <v>8.4000000000000021</v>
      </c>
      <c r="BK84" s="7">
        <f>SUM(BH84:BJ84)</f>
        <v>84.000000000000028</v>
      </c>
      <c r="BM84" s="23" t="str">
        <f>BM28</f>
        <v>610</v>
      </c>
      <c r="BN84" s="24" t="s">
        <v>57</v>
      </c>
      <c r="BO84" s="21">
        <f>BG86</f>
        <v>96</v>
      </c>
      <c r="BP84" s="21">
        <f>BH86</f>
        <v>76.800000000000011</v>
      </c>
      <c r="BQ84" s="21">
        <f>BI86</f>
        <v>9.6000000000000014</v>
      </c>
      <c r="BR84" s="21">
        <f>BJ86</f>
        <v>9.6000000000000014</v>
      </c>
      <c r="BS84" s="7">
        <f>SUM(BP84:BR84)</f>
        <v>96</v>
      </c>
      <c r="BU84" s="23" t="str">
        <f>BU28</f>
        <v>610</v>
      </c>
      <c r="BV84" s="24" t="s">
        <v>57</v>
      </c>
      <c r="BW84" s="21">
        <f>BO86</f>
        <v>108</v>
      </c>
      <c r="BX84" s="21">
        <f>BP86</f>
        <v>86.4</v>
      </c>
      <c r="BY84" s="21">
        <f>BQ86</f>
        <v>10.8</v>
      </c>
      <c r="BZ84" s="21">
        <f>BR86</f>
        <v>10.8</v>
      </c>
      <c r="CA84" s="7">
        <f>SUM(BX84:BZ84)</f>
        <v>108</v>
      </c>
      <c r="CC84" s="23" t="str">
        <f>CC28</f>
        <v>610</v>
      </c>
      <c r="CD84" s="24" t="s">
        <v>57</v>
      </c>
      <c r="CE84" s="21">
        <f>BW86</f>
        <v>120</v>
      </c>
      <c r="CF84" s="21">
        <f>BX86</f>
        <v>96</v>
      </c>
      <c r="CG84" s="21">
        <f>BY86</f>
        <v>12</v>
      </c>
      <c r="CH84" s="21">
        <f>BZ86</f>
        <v>12</v>
      </c>
      <c r="CI84" s="7">
        <f>SUM(CF84:CH84)</f>
        <v>120</v>
      </c>
      <c r="CK84" s="23" t="str">
        <f>CK28</f>
        <v>610</v>
      </c>
      <c r="CL84" s="24" t="s">
        <v>57</v>
      </c>
      <c r="CM84" s="21">
        <f>CE86</f>
        <v>132</v>
      </c>
      <c r="CN84" s="21">
        <f>CF86</f>
        <v>105.6</v>
      </c>
      <c r="CO84" s="21">
        <f>CG86</f>
        <v>13.2</v>
      </c>
      <c r="CP84" s="21">
        <f>CH86</f>
        <v>13.2</v>
      </c>
      <c r="CQ84" s="7">
        <f>SUM(CN84:CP84)</f>
        <v>132</v>
      </c>
      <c r="CS84" s="23" t="str">
        <f>CS28</f>
        <v>610</v>
      </c>
      <c r="CT84" s="24" t="s">
        <v>57</v>
      </c>
      <c r="CU84" s="21">
        <f>CM86</f>
        <v>144</v>
      </c>
      <c r="CV84" s="21">
        <f>CN86</f>
        <v>115.19999999999999</v>
      </c>
      <c r="CW84" s="21">
        <f>CO86</f>
        <v>14.399999999999999</v>
      </c>
      <c r="CX84" s="21">
        <f>CP86</f>
        <v>14.399999999999999</v>
      </c>
      <c r="CY84" s="7">
        <f>SUM(CV84:CX84)</f>
        <v>144</v>
      </c>
    </row>
    <row r="85" spans="1:103" x14ac:dyDescent="0.2">
      <c r="A85" s="70"/>
      <c r="B85" s="6" t="s">
        <v>58</v>
      </c>
      <c r="C85" s="21">
        <f>C32</f>
        <v>12</v>
      </c>
      <c r="D85" s="21">
        <f>D32</f>
        <v>9.6000000000000014</v>
      </c>
      <c r="E85" s="21">
        <f>E32</f>
        <v>1.2000000000000002</v>
      </c>
      <c r="F85" s="21">
        <f>F32</f>
        <v>1.2000000000000002</v>
      </c>
      <c r="G85" s="7">
        <f>SUM(D85:F85)</f>
        <v>12</v>
      </c>
      <c r="I85" s="70"/>
      <c r="J85" s="6" t="s">
        <v>58</v>
      </c>
      <c r="K85" s="21">
        <f>K32</f>
        <v>12</v>
      </c>
      <c r="L85" s="21">
        <f>L32</f>
        <v>9.6000000000000014</v>
      </c>
      <c r="M85" s="21">
        <f>M32</f>
        <v>1.2000000000000002</v>
      </c>
      <c r="N85" s="21">
        <f>N32</f>
        <v>1.2000000000000002</v>
      </c>
      <c r="O85" s="7">
        <f>SUM(L85:N85)</f>
        <v>12</v>
      </c>
      <c r="P85" s="7"/>
      <c r="Q85" s="70"/>
      <c r="R85" s="6" t="s">
        <v>58</v>
      </c>
      <c r="S85" s="21">
        <f>S32</f>
        <v>12</v>
      </c>
      <c r="T85" s="21">
        <f>T32</f>
        <v>9.6000000000000014</v>
      </c>
      <c r="U85" s="21">
        <f>U32</f>
        <v>1.2000000000000002</v>
      </c>
      <c r="V85" s="21">
        <f>V32</f>
        <v>1.2000000000000002</v>
      </c>
      <c r="W85" s="7">
        <f>SUM(T85:V85)</f>
        <v>12</v>
      </c>
      <c r="Y85" s="70"/>
      <c r="Z85" s="6" t="s">
        <v>58</v>
      </c>
      <c r="AA85" s="21">
        <f>AA32</f>
        <v>12</v>
      </c>
      <c r="AB85" s="21">
        <f>AB32</f>
        <v>9.6000000000000014</v>
      </c>
      <c r="AC85" s="21">
        <f>AC32</f>
        <v>1.2000000000000002</v>
      </c>
      <c r="AD85" s="21">
        <f>AD32</f>
        <v>1.2000000000000002</v>
      </c>
      <c r="AE85" s="7">
        <f>SUM(AB85:AD85)</f>
        <v>12</v>
      </c>
      <c r="AG85" s="70"/>
      <c r="AH85" s="6" t="s">
        <v>58</v>
      </c>
      <c r="AI85" s="21">
        <f>AI32</f>
        <v>12</v>
      </c>
      <c r="AJ85" s="21">
        <f>AJ32</f>
        <v>9.6000000000000014</v>
      </c>
      <c r="AK85" s="21">
        <f>AK32</f>
        <v>1.2000000000000002</v>
      </c>
      <c r="AL85" s="21">
        <f>AL32</f>
        <v>1.2000000000000002</v>
      </c>
      <c r="AM85" s="7">
        <f>SUM(AJ85:AL85)</f>
        <v>12</v>
      </c>
      <c r="AO85" s="70"/>
      <c r="AP85" s="6" t="s">
        <v>58</v>
      </c>
      <c r="AQ85" s="21">
        <f>AQ32</f>
        <v>12</v>
      </c>
      <c r="AR85" s="21">
        <f>AR32</f>
        <v>9.6000000000000014</v>
      </c>
      <c r="AS85" s="21">
        <f>AS32</f>
        <v>1.2000000000000002</v>
      </c>
      <c r="AT85" s="21">
        <f>AT32</f>
        <v>1.2000000000000002</v>
      </c>
      <c r="AU85" s="7">
        <f>SUM(AR85:AT85)</f>
        <v>12</v>
      </c>
      <c r="AW85" s="70"/>
      <c r="AX85" s="6" t="s">
        <v>58</v>
      </c>
      <c r="AY85" s="21">
        <f>AY32</f>
        <v>12</v>
      </c>
      <c r="AZ85" s="21">
        <f>AZ32</f>
        <v>9.6000000000000014</v>
      </c>
      <c r="BA85" s="21">
        <f>BA32</f>
        <v>1.2000000000000002</v>
      </c>
      <c r="BB85" s="21">
        <f>BB32</f>
        <v>1.2000000000000002</v>
      </c>
      <c r="BC85" s="7">
        <f>SUM(AZ85:BB85)</f>
        <v>12</v>
      </c>
      <c r="BE85" s="70"/>
      <c r="BF85" s="6" t="s">
        <v>58</v>
      </c>
      <c r="BG85" s="21">
        <f>BG32</f>
        <v>12</v>
      </c>
      <c r="BH85" s="21">
        <f>BH32</f>
        <v>9.6000000000000014</v>
      </c>
      <c r="BI85" s="21">
        <f>BI32</f>
        <v>1.2000000000000002</v>
      </c>
      <c r="BJ85" s="21">
        <f>BJ32</f>
        <v>1.2000000000000002</v>
      </c>
      <c r="BK85" s="7">
        <f>SUM(BH85:BJ85)</f>
        <v>12</v>
      </c>
      <c r="BM85" s="70"/>
      <c r="BN85" s="6" t="s">
        <v>58</v>
      </c>
      <c r="BO85" s="21">
        <f>BO32</f>
        <v>12</v>
      </c>
      <c r="BP85" s="21">
        <f>BP32</f>
        <v>9.6000000000000014</v>
      </c>
      <c r="BQ85" s="21">
        <f>BQ32</f>
        <v>1.2000000000000002</v>
      </c>
      <c r="BR85" s="21">
        <f>BR32</f>
        <v>1.2000000000000002</v>
      </c>
      <c r="BS85" s="7">
        <f>SUM(BP85:BR85)</f>
        <v>12</v>
      </c>
      <c r="BU85" s="70"/>
      <c r="BV85" s="6" t="s">
        <v>58</v>
      </c>
      <c r="BW85" s="21">
        <f>BW32</f>
        <v>12</v>
      </c>
      <c r="BX85" s="21">
        <f>BX32</f>
        <v>9.6000000000000014</v>
      </c>
      <c r="BY85" s="21">
        <f>BY32</f>
        <v>1.2000000000000002</v>
      </c>
      <c r="BZ85" s="21">
        <f>BZ32</f>
        <v>1.2000000000000002</v>
      </c>
      <c r="CA85" s="7">
        <f>SUM(BX85:BZ85)</f>
        <v>12</v>
      </c>
      <c r="CC85" s="70"/>
      <c r="CD85" s="6" t="s">
        <v>58</v>
      </c>
      <c r="CE85" s="21">
        <f>CE32</f>
        <v>12</v>
      </c>
      <c r="CF85" s="21">
        <f>CF32</f>
        <v>9.6000000000000014</v>
      </c>
      <c r="CG85" s="21">
        <f>CG32</f>
        <v>1.2000000000000002</v>
      </c>
      <c r="CH85" s="21">
        <f>CH32</f>
        <v>1.2000000000000002</v>
      </c>
      <c r="CI85" s="7">
        <f>SUM(CF85:CH85)</f>
        <v>12</v>
      </c>
      <c r="CK85" s="70"/>
      <c r="CL85" s="6" t="s">
        <v>58</v>
      </c>
      <c r="CM85" s="21">
        <f>CM32</f>
        <v>12</v>
      </c>
      <c r="CN85" s="21">
        <f>CN32</f>
        <v>9.6000000000000014</v>
      </c>
      <c r="CO85" s="21">
        <f>CO32</f>
        <v>1.2000000000000002</v>
      </c>
      <c r="CP85" s="21">
        <f>CP32</f>
        <v>1.2000000000000002</v>
      </c>
      <c r="CQ85" s="7">
        <f>SUM(CN85:CP85)</f>
        <v>12</v>
      </c>
      <c r="CS85" s="70"/>
      <c r="CT85" s="6" t="s">
        <v>58</v>
      </c>
      <c r="CU85" s="21">
        <f>CU32</f>
        <v>0.5</v>
      </c>
      <c r="CV85" s="21">
        <f>CV32</f>
        <v>0.39999999999999991</v>
      </c>
      <c r="CW85" s="21">
        <f>CW32</f>
        <v>4.9999999999999989E-2</v>
      </c>
      <c r="CX85" s="21">
        <f>CX32</f>
        <v>4.9999999999999989E-2</v>
      </c>
      <c r="CY85" s="7">
        <f>SUM(CV85:CX85)</f>
        <v>0.49999999999999989</v>
      </c>
    </row>
    <row r="86" spans="1:103" x14ac:dyDescent="0.2">
      <c r="A86" s="71"/>
      <c r="B86" s="6" t="s">
        <v>59</v>
      </c>
      <c r="C86" s="21">
        <f>C84+C85</f>
        <v>12</v>
      </c>
      <c r="D86" s="21">
        <f>D84+D85</f>
        <v>9.6000000000000014</v>
      </c>
      <c r="E86" s="21">
        <f>E84+E85</f>
        <v>1.2000000000000002</v>
      </c>
      <c r="F86" s="21">
        <f>F84+F85</f>
        <v>1.2000000000000002</v>
      </c>
      <c r="G86" s="7">
        <f>SUM(D86:F86)</f>
        <v>12</v>
      </c>
      <c r="I86" s="71"/>
      <c r="J86" s="6" t="s">
        <v>59</v>
      </c>
      <c r="K86" s="21">
        <f>K84+K85</f>
        <v>24</v>
      </c>
      <c r="L86" s="21">
        <f>L84+L85</f>
        <v>19.200000000000003</v>
      </c>
      <c r="M86" s="21">
        <f>M84+M85</f>
        <v>2.4000000000000004</v>
      </c>
      <c r="N86" s="21">
        <f>N84+N85</f>
        <v>2.4000000000000004</v>
      </c>
      <c r="O86" s="7">
        <f>SUM(L86:N86)</f>
        <v>24</v>
      </c>
      <c r="P86" s="7"/>
      <c r="Q86" s="71"/>
      <c r="R86" s="6" t="s">
        <v>59</v>
      </c>
      <c r="S86" s="21">
        <f>S84+S85</f>
        <v>36</v>
      </c>
      <c r="T86" s="21">
        <f>T84+T85</f>
        <v>28.800000000000004</v>
      </c>
      <c r="U86" s="21">
        <f>U84+U85</f>
        <v>3.6000000000000005</v>
      </c>
      <c r="V86" s="21">
        <f>V84+V85</f>
        <v>3.6000000000000005</v>
      </c>
      <c r="W86" s="7">
        <f>SUM(T86:V86)</f>
        <v>36.000000000000007</v>
      </c>
      <c r="Y86" s="71"/>
      <c r="Z86" s="6" t="s">
        <v>59</v>
      </c>
      <c r="AA86" s="21">
        <f>AA84+AA85</f>
        <v>48</v>
      </c>
      <c r="AB86" s="21">
        <f>AB84+AB85</f>
        <v>38.400000000000006</v>
      </c>
      <c r="AC86" s="21">
        <f>AC84+AC85</f>
        <v>4.8000000000000007</v>
      </c>
      <c r="AD86" s="21">
        <f>AD84+AD85</f>
        <v>4.8000000000000007</v>
      </c>
      <c r="AE86" s="7">
        <f>SUM(AB86:AD86)</f>
        <v>48</v>
      </c>
      <c r="AG86" s="71"/>
      <c r="AH86" s="6" t="s">
        <v>59</v>
      </c>
      <c r="AI86" s="21">
        <f>AI84+AI85</f>
        <v>60</v>
      </c>
      <c r="AJ86" s="21">
        <f>AJ84+AJ85</f>
        <v>48.000000000000007</v>
      </c>
      <c r="AK86" s="21">
        <f>AK84+AK85</f>
        <v>6.0000000000000009</v>
      </c>
      <c r="AL86" s="21">
        <f>AL84+AL85</f>
        <v>6.0000000000000009</v>
      </c>
      <c r="AM86" s="7">
        <f>SUM(AJ86:AL86)</f>
        <v>60.000000000000007</v>
      </c>
      <c r="AO86" s="71"/>
      <c r="AP86" s="6" t="s">
        <v>59</v>
      </c>
      <c r="AQ86" s="21">
        <f>AQ84+AQ85</f>
        <v>72</v>
      </c>
      <c r="AR86" s="21">
        <f>AR84+AR85</f>
        <v>57.600000000000009</v>
      </c>
      <c r="AS86" s="21">
        <f>AS84+AS85</f>
        <v>7.2000000000000011</v>
      </c>
      <c r="AT86" s="21">
        <f>AT84+AT85</f>
        <v>7.2000000000000011</v>
      </c>
      <c r="AU86" s="7">
        <f>SUM(AR86:AT86)</f>
        <v>72.000000000000014</v>
      </c>
      <c r="AW86" s="71"/>
      <c r="AX86" s="6" t="s">
        <v>59</v>
      </c>
      <c r="AY86" s="21">
        <f>AY84+AY85</f>
        <v>84</v>
      </c>
      <c r="AZ86" s="21">
        <f>AZ84+AZ85</f>
        <v>67.200000000000017</v>
      </c>
      <c r="BA86" s="21">
        <f>BA84+BA85</f>
        <v>8.4000000000000021</v>
      </c>
      <c r="BB86" s="21">
        <f>BB84+BB85</f>
        <v>8.4000000000000021</v>
      </c>
      <c r="BC86" s="7">
        <f>SUM(AZ86:BB86)</f>
        <v>84.000000000000028</v>
      </c>
      <c r="BE86" s="71"/>
      <c r="BF86" s="6" t="s">
        <v>59</v>
      </c>
      <c r="BG86" s="21">
        <f>BG84+BG85</f>
        <v>96</v>
      </c>
      <c r="BH86" s="21">
        <f>BH84+BH85</f>
        <v>76.800000000000011</v>
      </c>
      <c r="BI86" s="21">
        <f>BI84+BI85</f>
        <v>9.6000000000000014</v>
      </c>
      <c r="BJ86" s="21">
        <f>BJ84+BJ85</f>
        <v>9.6000000000000014</v>
      </c>
      <c r="BK86" s="7">
        <f>SUM(BH86:BJ86)</f>
        <v>96</v>
      </c>
      <c r="BM86" s="71"/>
      <c r="BN86" s="6" t="s">
        <v>59</v>
      </c>
      <c r="BO86" s="21">
        <f>BO84+BO85</f>
        <v>108</v>
      </c>
      <c r="BP86" s="21">
        <f>BP84+BP85</f>
        <v>86.4</v>
      </c>
      <c r="BQ86" s="21">
        <f>BQ84+BQ85</f>
        <v>10.8</v>
      </c>
      <c r="BR86" s="21">
        <f>BR84+BR85</f>
        <v>10.8</v>
      </c>
      <c r="BS86" s="7">
        <f>SUM(BP86:BR86)</f>
        <v>108</v>
      </c>
      <c r="BU86" s="71"/>
      <c r="BV86" s="6" t="s">
        <v>59</v>
      </c>
      <c r="BW86" s="21">
        <f>BW84+BW85</f>
        <v>120</v>
      </c>
      <c r="BX86" s="21">
        <f>BX84+BX85</f>
        <v>96</v>
      </c>
      <c r="BY86" s="21">
        <f>BY84+BY85</f>
        <v>12</v>
      </c>
      <c r="BZ86" s="21">
        <f>BZ84+BZ85</f>
        <v>12</v>
      </c>
      <c r="CA86" s="7">
        <f>SUM(BX86:BZ86)</f>
        <v>120</v>
      </c>
      <c r="CC86" s="71"/>
      <c r="CD86" s="6" t="s">
        <v>59</v>
      </c>
      <c r="CE86" s="21">
        <f>CE84+CE85</f>
        <v>132</v>
      </c>
      <c r="CF86" s="21">
        <f>CF84+CF85</f>
        <v>105.6</v>
      </c>
      <c r="CG86" s="21">
        <f>CG84+CG85</f>
        <v>13.2</v>
      </c>
      <c r="CH86" s="21">
        <f>CH84+CH85</f>
        <v>13.2</v>
      </c>
      <c r="CI86" s="7">
        <f>SUM(CF86:CH86)</f>
        <v>132</v>
      </c>
      <c r="CK86" s="71"/>
      <c r="CL86" s="6" t="s">
        <v>59</v>
      </c>
      <c r="CM86" s="21">
        <f>CM84+CM85</f>
        <v>144</v>
      </c>
      <c r="CN86" s="21">
        <f>CN84+CN85</f>
        <v>115.19999999999999</v>
      </c>
      <c r="CO86" s="21">
        <f>CO84+CO85</f>
        <v>14.399999999999999</v>
      </c>
      <c r="CP86" s="21">
        <f>CP84+CP85</f>
        <v>14.399999999999999</v>
      </c>
      <c r="CQ86" s="7">
        <f>SUM(CN86:CP86)</f>
        <v>144</v>
      </c>
      <c r="CS86" s="71"/>
      <c r="CT86" s="6" t="s">
        <v>59</v>
      </c>
      <c r="CU86" s="21">
        <f>CU84+CU85</f>
        <v>144.5</v>
      </c>
      <c r="CV86" s="21">
        <f>CV84+CV85</f>
        <v>115.6</v>
      </c>
      <c r="CW86" s="21">
        <f>CW84+CW85</f>
        <v>14.45</v>
      </c>
      <c r="CX86" s="21">
        <f>CX84+CX85</f>
        <v>14.45</v>
      </c>
      <c r="CY86" s="7">
        <f>SUM(CV86:CX86)</f>
        <v>144.49999999999997</v>
      </c>
    </row>
    <row r="87" spans="1:103" x14ac:dyDescent="0.2">
      <c r="A87" s="70"/>
      <c r="B87" s="6" t="s">
        <v>60</v>
      </c>
      <c r="C87" s="73">
        <v>175</v>
      </c>
      <c r="D87" s="7">
        <f>C87*D$64</f>
        <v>140</v>
      </c>
      <c r="E87" s="7">
        <f>C87*E$64</f>
        <v>17.5</v>
      </c>
      <c r="F87" s="7">
        <f>C87*F$64</f>
        <v>17.5</v>
      </c>
      <c r="G87" s="7">
        <f>SUM(D87:F87)</f>
        <v>175</v>
      </c>
      <c r="I87" s="70"/>
      <c r="J87" s="6" t="s">
        <v>60</v>
      </c>
      <c r="K87" s="21">
        <f>C87</f>
        <v>175</v>
      </c>
      <c r="L87" s="7">
        <f>K87*L$64</f>
        <v>140</v>
      </c>
      <c r="M87" s="7">
        <f>K87*M$64</f>
        <v>17.5</v>
      </c>
      <c r="N87" s="7">
        <f>K87*N$64</f>
        <v>17.5</v>
      </c>
      <c r="O87" s="7">
        <f>SUM(L87:N87)</f>
        <v>175</v>
      </c>
      <c r="P87" s="7"/>
      <c r="Q87" s="70"/>
      <c r="R87" s="6" t="s">
        <v>60</v>
      </c>
      <c r="S87" s="21">
        <f>K87</f>
        <v>175</v>
      </c>
      <c r="T87" s="7">
        <f>S87*T$64</f>
        <v>140</v>
      </c>
      <c r="U87" s="7">
        <f>S87*U$64</f>
        <v>17.5</v>
      </c>
      <c r="V87" s="7">
        <f>S87*V$64</f>
        <v>17.5</v>
      </c>
      <c r="W87" s="7">
        <f>SUM(T87:V87)</f>
        <v>175</v>
      </c>
      <c r="Y87" s="70"/>
      <c r="Z87" s="6" t="s">
        <v>60</v>
      </c>
      <c r="AA87" s="21">
        <f>S87</f>
        <v>175</v>
      </c>
      <c r="AB87" s="7">
        <f>AA87*AB$64</f>
        <v>140</v>
      </c>
      <c r="AC87" s="7">
        <f>AA87*AC$64</f>
        <v>17.5</v>
      </c>
      <c r="AD87" s="7">
        <f>AA87*AD$64</f>
        <v>17.5</v>
      </c>
      <c r="AE87" s="7">
        <f>SUM(AB87:AD87)</f>
        <v>175</v>
      </c>
      <c r="AG87" s="70"/>
      <c r="AH87" s="6" t="s">
        <v>60</v>
      </c>
      <c r="AI87" s="21">
        <f>AA87</f>
        <v>175</v>
      </c>
      <c r="AJ87" s="7">
        <f>AI87*AJ$64</f>
        <v>140</v>
      </c>
      <c r="AK87" s="7">
        <f>AI87*AK$64</f>
        <v>17.5</v>
      </c>
      <c r="AL87" s="7">
        <f>AI87*AL$64</f>
        <v>17.5</v>
      </c>
      <c r="AM87" s="7">
        <f>SUM(AJ87:AL87)</f>
        <v>175</v>
      </c>
      <c r="AO87" s="70"/>
      <c r="AP87" s="6" t="s">
        <v>60</v>
      </c>
      <c r="AQ87" s="21">
        <f>AI87</f>
        <v>175</v>
      </c>
      <c r="AR87" s="7">
        <f>AQ87*AR$64</f>
        <v>140</v>
      </c>
      <c r="AS87" s="7">
        <f>AQ87*AS$64</f>
        <v>17.5</v>
      </c>
      <c r="AT87" s="7">
        <f>AQ87*AT$64</f>
        <v>17.5</v>
      </c>
      <c r="AU87" s="7">
        <f>SUM(AR87:AT87)</f>
        <v>175</v>
      </c>
      <c r="AW87" s="70"/>
      <c r="AX87" s="6" t="s">
        <v>60</v>
      </c>
      <c r="AY87" s="21">
        <f>AQ87</f>
        <v>175</v>
      </c>
      <c r="AZ87" s="7">
        <f>AY87*AZ$64</f>
        <v>140</v>
      </c>
      <c r="BA87" s="7">
        <f>AY87*BA$64</f>
        <v>17.5</v>
      </c>
      <c r="BB87" s="7">
        <f>AY87*BB$64</f>
        <v>17.5</v>
      </c>
      <c r="BC87" s="7">
        <f>SUM(AZ87:BB87)</f>
        <v>175</v>
      </c>
      <c r="BE87" s="70"/>
      <c r="BF87" s="6" t="s">
        <v>60</v>
      </c>
      <c r="BG87" s="21">
        <f>AY87</f>
        <v>175</v>
      </c>
      <c r="BH87" s="7">
        <f>BG87*BH$64</f>
        <v>140</v>
      </c>
      <c r="BI87" s="7">
        <f>BG87*BI$64</f>
        <v>17.5</v>
      </c>
      <c r="BJ87" s="7">
        <f>BG87*BJ$64</f>
        <v>17.5</v>
      </c>
      <c r="BK87" s="7">
        <f>SUM(BH87:BJ87)</f>
        <v>175</v>
      </c>
      <c r="BM87" s="70"/>
      <c r="BN87" s="6" t="s">
        <v>60</v>
      </c>
      <c r="BO87" s="21">
        <f>BG87</f>
        <v>175</v>
      </c>
      <c r="BP87" s="7">
        <f>BO87*BP$64</f>
        <v>140</v>
      </c>
      <c r="BQ87" s="7">
        <f>BO87*BQ$64</f>
        <v>17.5</v>
      </c>
      <c r="BR87" s="7">
        <f>BO87*BR$64</f>
        <v>17.5</v>
      </c>
      <c r="BS87" s="7">
        <f>SUM(BP87:BR87)</f>
        <v>175</v>
      </c>
      <c r="BU87" s="70"/>
      <c r="BV87" s="6" t="s">
        <v>60</v>
      </c>
      <c r="BW87" s="21">
        <f>BO87</f>
        <v>175</v>
      </c>
      <c r="BX87" s="7">
        <f>BW87*BX$64</f>
        <v>140</v>
      </c>
      <c r="BY87" s="7">
        <f>BW87*BY$64</f>
        <v>17.5</v>
      </c>
      <c r="BZ87" s="7">
        <f>BW87*BZ$64</f>
        <v>17.5</v>
      </c>
      <c r="CA87" s="7">
        <f>SUM(BX87:BZ87)</f>
        <v>175</v>
      </c>
      <c r="CC87" s="70"/>
      <c r="CD87" s="6" t="s">
        <v>60</v>
      </c>
      <c r="CE87" s="21">
        <f>BW87</f>
        <v>175</v>
      </c>
      <c r="CF87" s="7">
        <f>CE87*CF$64</f>
        <v>140</v>
      </c>
      <c r="CG87" s="7">
        <f>CE87*CG$64</f>
        <v>17.5</v>
      </c>
      <c r="CH87" s="7">
        <f>CE87*CH$64</f>
        <v>17.5</v>
      </c>
      <c r="CI87" s="7">
        <f>SUM(CF87:CH87)</f>
        <v>175</v>
      </c>
      <c r="CK87" s="70"/>
      <c r="CL87" s="6" t="s">
        <v>60</v>
      </c>
      <c r="CM87" s="21">
        <f>CE87</f>
        <v>175</v>
      </c>
      <c r="CN87" s="7">
        <f>CM87*CN$64</f>
        <v>140</v>
      </c>
      <c r="CO87" s="7">
        <f>CM87*CO$64</f>
        <v>17.5</v>
      </c>
      <c r="CP87" s="7">
        <f>CM87*CP$64</f>
        <v>17.5</v>
      </c>
      <c r="CQ87" s="7">
        <f>SUM(CN87:CP87)</f>
        <v>175</v>
      </c>
      <c r="CS87" s="70"/>
      <c r="CT87" s="6" t="s">
        <v>60</v>
      </c>
      <c r="CU87" s="21">
        <f>CM87</f>
        <v>175</v>
      </c>
      <c r="CV87" s="7">
        <f>CU87*CV$64</f>
        <v>140</v>
      </c>
      <c r="CW87" s="7">
        <f>CU87*CW$64</f>
        <v>17.5</v>
      </c>
      <c r="CX87" s="7">
        <f>CU87*CX$64</f>
        <v>17.5</v>
      </c>
      <c r="CY87" s="7">
        <f>SUM(CV87:CX87)</f>
        <v>175</v>
      </c>
    </row>
    <row r="88" spans="1:103" ht="13.5" thickBot="1" x14ac:dyDescent="0.25">
      <c r="A88" s="72"/>
      <c r="B88" s="30" t="s">
        <v>61</v>
      </c>
      <c r="C88" s="74">
        <f>C86/C87</f>
        <v>6.8571428571428575E-2</v>
      </c>
      <c r="D88" s="74">
        <f>D86/D87</f>
        <v>6.8571428571428575E-2</v>
      </c>
      <c r="E88" s="74">
        <f>E86/E87</f>
        <v>6.8571428571428575E-2</v>
      </c>
      <c r="F88" s="74">
        <f>F86/F87</f>
        <v>6.8571428571428575E-2</v>
      </c>
      <c r="G88" s="74">
        <f>G86/G87</f>
        <v>6.8571428571428575E-2</v>
      </c>
      <c r="I88" s="72"/>
      <c r="J88" s="30" t="s">
        <v>61</v>
      </c>
      <c r="K88" s="74">
        <f>K86/K87</f>
        <v>0.13714285714285715</v>
      </c>
      <c r="L88" s="74">
        <f>L86/L87</f>
        <v>0.13714285714285715</v>
      </c>
      <c r="M88" s="74">
        <f>M86/M87</f>
        <v>0.13714285714285715</v>
      </c>
      <c r="N88" s="74">
        <f>N86/N87</f>
        <v>0.13714285714285715</v>
      </c>
      <c r="O88" s="74">
        <f>O86/O87</f>
        <v>0.13714285714285715</v>
      </c>
      <c r="P88" s="88"/>
      <c r="Q88" s="72"/>
      <c r="R88" s="30" t="s">
        <v>61</v>
      </c>
      <c r="S88" s="74">
        <f>S86/S87</f>
        <v>0.20571428571428571</v>
      </c>
      <c r="T88" s="74">
        <f>T86/T87</f>
        <v>0.20571428571428574</v>
      </c>
      <c r="U88" s="74">
        <f>U86/U87</f>
        <v>0.20571428571428574</v>
      </c>
      <c r="V88" s="74">
        <f>V86/V87</f>
        <v>0.20571428571428574</v>
      </c>
      <c r="W88" s="74">
        <f>W86/W87</f>
        <v>0.20571428571428577</v>
      </c>
      <c r="Y88" s="72"/>
      <c r="Z88" s="30" t="s">
        <v>61</v>
      </c>
      <c r="AA88" s="74">
        <f>AA86/AA87</f>
        <v>0.2742857142857143</v>
      </c>
      <c r="AB88" s="74">
        <f>AB86/AB87</f>
        <v>0.2742857142857143</v>
      </c>
      <c r="AC88" s="74">
        <f>AC86/AC87</f>
        <v>0.2742857142857143</v>
      </c>
      <c r="AD88" s="74">
        <f>AD86/AD87</f>
        <v>0.2742857142857143</v>
      </c>
      <c r="AE88" s="74">
        <f>AE86/AE87</f>
        <v>0.2742857142857143</v>
      </c>
      <c r="AG88" s="72"/>
      <c r="AH88" s="30" t="s">
        <v>61</v>
      </c>
      <c r="AI88" s="74">
        <f>AI86/AI87</f>
        <v>0.34285714285714286</v>
      </c>
      <c r="AJ88" s="74">
        <f>AJ86/AJ87</f>
        <v>0.34285714285714292</v>
      </c>
      <c r="AK88" s="74">
        <f>AK86/AK87</f>
        <v>0.34285714285714292</v>
      </c>
      <c r="AL88" s="74">
        <f>AL86/AL87</f>
        <v>0.34285714285714292</v>
      </c>
      <c r="AM88" s="74">
        <f>AM86/AM87</f>
        <v>0.34285714285714292</v>
      </c>
      <c r="AO88" s="72"/>
      <c r="AP88" s="30" t="s">
        <v>61</v>
      </c>
      <c r="AQ88" s="74">
        <f>AQ86/AQ87</f>
        <v>0.41142857142857142</v>
      </c>
      <c r="AR88" s="74">
        <f>AR86/AR87</f>
        <v>0.41142857142857148</v>
      </c>
      <c r="AS88" s="74">
        <f>AS86/AS87</f>
        <v>0.41142857142857148</v>
      </c>
      <c r="AT88" s="74">
        <f>AT86/AT87</f>
        <v>0.41142857142857148</v>
      </c>
      <c r="AU88" s="74">
        <f>AU86/AU87</f>
        <v>0.41142857142857153</v>
      </c>
      <c r="AW88" s="72"/>
      <c r="AX88" s="30" t="s">
        <v>61</v>
      </c>
      <c r="AY88" s="74">
        <f>AY86/AY87</f>
        <v>0.48</v>
      </c>
      <c r="AZ88" s="74">
        <f>AZ86/AZ87</f>
        <v>0.48000000000000015</v>
      </c>
      <c r="BA88" s="74">
        <f>BA86/BA87</f>
        <v>0.48000000000000015</v>
      </c>
      <c r="BB88" s="74">
        <f>BB86/BB87</f>
        <v>0.48000000000000015</v>
      </c>
      <c r="BC88" s="74">
        <f>BC86/BC87</f>
        <v>0.48000000000000015</v>
      </c>
      <c r="BE88" s="72"/>
      <c r="BF88" s="30" t="s">
        <v>61</v>
      </c>
      <c r="BG88" s="74">
        <f>BG86/BG87</f>
        <v>0.5485714285714286</v>
      </c>
      <c r="BH88" s="74">
        <f>BH86/BH87</f>
        <v>0.5485714285714286</v>
      </c>
      <c r="BI88" s="74">
        <f>BI86/BI87</f>
        <v>0.5485714285714286</v>
      </c>
      <c r="BJ88" s="74">
        <f>BJ86/BJ87</f>
        <v>0.5485714285714286</v>
      </c>
      <c r="BK88" s="74">
        <f>BK86/BK87</f>
        <v>0.5485714285714286</v>
      </c>
      <c r="BM88" s="72"/>
      <c r="BN88" s="30" t="s">
        <v>61</v>
      </c>
      <c r="BO88" s="74">
        <f>BO86/BO87</f>
        <v>0.6171428571428571</v>
      </c>
      <c r="BP88" s="74">
        <f>BP86/BP87</f>
        <v>0.61714285714285722</v>
      </c>
      <c r="BQ88" s="74">
        <f>BQ86/BQ87</f>
        <v>0.61714285714285722</v>
      </c>
      <c r="BR88" s="74">
        <f>BR86/BR87</f>
        <v>0.61714285714285722</v>
      </c>
      <c r="BS88" s="74">
        <f>BS86/BS87</f>
        <v>0.6171428571428571</v>
      </c>
      <c r="BU88" s="72"/>
      <c r="BV88" s="30" t="s">
        <v>61</v>
      </c>
      <c r="BW88" s="74">
        <f>BW86/BW87</f>
        <v>0.68571428571428572</v>
      </c>
      <c r="BX88" s="74">
        <f>BX86/BX87</f>
        <v>0.68571428571428572</v>
      </c>
      <c r="BY88" s="74">
        <f>BY86/BY87</f>
        <v>0.68571428571428572</v>
      </c>
      <c r="BZ88" s="74">
        <f>BZ86/BZ87</f>
        <v>0.68571428571428572</v>
      </c>
      <c r="CA88" s="74">
        <f>CA86/CA87</f>
        <v>0.68571428571428572</v>
      </c>
      <c r="CC88" s="72"/>
      <c r="CD88" s="30" t="s">
        <v>61</v>
      </c>
      <c r="CE88" s="74">
        <f>CE86/CE87</f>
        <v>0.75428571428571434</v>
      </c>
      <c r="CF88" s="74">
        <f>CF86/CF87</f>
        <v>0.75428571428571423</v>
      </c>
      <c r="CG88" s="74">
        <f>CG86/CG87</f>
        <v>0.75428571428571423</v>
      </c>
      <c r="CH88" s="74">
        <f>CH86/CH87</f>
        <v>0.75428571428571423</v>
      </c>
      <c r="CI88" s="74">
        <f>CI86/CI87</f>
        <v>0.75428571428571434</v>
      </c>
      <c r="CK88" s="72"/>
      <c r="CL88" s="30" t="s">
        <v>61</v>
      </c>
      <c r="CM88" s="74">
        <f>CM86/CM87</f>
        <v>0.82285714285714284</v>
      </c>
      <c r="CN88" s="74">
        <f>CN86/CN87</f>
        <v>0.82285714285714273</v>
      </c>
      <c r="CO88" s="74">
        <f>CO86/CO87</f>
        <v>0.82285714285714273</v>
      </c>
      <c r="CP88" s="74">
        <f>CP86/CP87</f>
        <v>0.82285714285714273</v>
      </c>
      <c r="CQ88" s="74">
        <f>CQ86/CQ87</f>
        <v>0.82285714285714284</v>
      </c>
      <c r="CS88" s="72"/>
      <c r="CT88" s="30" t="s">
        <v>61</v>
      </c>
      <c r="CU88" s="74">
        <f>CU86/CU87</f>
        <v>0.82571428571428573</v>
      </c>
      <c r="CV88" s="74">
        <f>CV86/CV87</f>
        <v>0.82571428571428562</v>
      </c>
      <c r="CW88" s="74">
        <f>CW86/CW87</f>
        <v>0.82571428571428562</v>
      </c>
      <c r="CX88" s="74">
        <f>CX86/CX87</f>
        <v>0.82571428571428562</v>
      </c>
      <c r="CY88" s="74">
        <f>CY86/CY87</f>
        <v>0.82571428571428551</v>
      </c>
    </row>
    <row r="89" spans="1:103" ht="13.5" thickTop="1" x14ac:dyDescent="0.2">
      <c r="A89" s="16" t="str">
        <f>A33</f>
        <v>TRANS ADMIN</v>
      </c>
      <c r="B89" s="32"/>
      <c r="C89" s="21"/>
      <c r="D89" s="21"/>
      <c r="E89" s="21"/>
      <c r="F89" s="21"/>
      <c r="G89" s="21"/>
      <c r="I89" s="16" t="str">
        <f>I33</f>
        <v>TRANS ADMIN</v>
      </c>
      <c r="J89" s="32"/>
      <c r="K89" s="21"/>
      <c r="L89" s="21"/>
      <c r="M89" s="21"/>
      <c r="N89" s="21"/>
      <c r="O89" s="21"/>
      <c r="P89" s="21"/>
      <c r="Q89" s="16" t="str">
        <f>Q33</f>
        <v>TRANS ADMIN</v>
      </c>
      <c r="R89" s="32"/>
      <c r="S89" s="21"/>
      <c r="T89" s="21"/>
      <c r="U89" s="21"/>
      <c r="V89" s="21"/>
      <c r="W89" s="21"/>
      <c r="Y89" s="16" t="str">
        <f>Y33</f>
        <v>TRANS ADMIN</v>
      </c>
      <c r="Z89" s="32"/>
      <c r="AA89" s="21"/>
      <c r="AB89" s="21"/>
      <c r="AC89" s="21"/>
      <c r="AD89" s="21"/>
      <c r="AE89" s="21"/>
      <c r="AG89" s="16" t="str">
        <f>AG33</f>
        <v>TRANS ADMIN</v>
      </c>
      <c r="AH89" s="32"/>
      <c r="AI89" s="21"/>
      <c r="AJ89" s="21"/>
      <c r="AK89" s="21"/>
      <c r="AL89" s="21"/>
      <c r="AM89" s="21"/>
      <c r="AO89" s="16" t="str">
        <f>AO33</f>
        <v>TRANS ADMIN</v>
      </c>
      <c r="AP89" s="32"/>
      <c r="AQ89" s="21"/>
      <c r="AR89" s="21"/>
      <c r="AS89" s="21"/>
      <c r="AT89" s="21"/>
      <c r="AU89" s="21"/>
      <c r="AW89" s="16" t="str">
        <f>AW33</f>
        <v>TRANS ADMIN</v>
      </c>
      <c r="AX89" s="32"/>
      <c r="AY89" s="21"/>
      <c r="AZ89" s="21"/>
      <c r="BA89" s="21"/>
      <c r="BB89" s="21"/>
      <c r="BC89" s="21"/>
      <c r="BE89" s="16" t="str">
        <f>BE33</f>
        <v>TRANS ADMIN</v>
      </c>
      <c r="BF89" s="32"/>
      <c r="BG89" s="21"/>
      <c r="BH89" s="21"/>
      <c r="BI89" s="21"/>
      <c r="BJ89" s="21"/>
      <c r="BK89" s="21"/>
      <c r="BM89" s="16" t="str">
        <f>BM33</f>
        <v>TRANS ADMIN</v>
      </c>
      <c r="BN89" s="32"/>
      <c r="BO89" s="21"/>
      <c r="BP89" s="21"/>
      <c r="BQ89" s="21"/>
      <c r="BR89" s="21"/>
      <c r="BS89" s="21"/>
      <c r="BU89" s="16" t="str">
        <f>BU33</f>
        <v>TRANS ADMIN</v>
      </c>
      <c r="BV89" s="32"/>
      <c r="BW89" s="21"/>
      <c r="BX89" s="21"/>
      <c r="BY89" s="21"/>
      <c r="BZ89" s="21"/>
      <c r="CA89" s="21"/>
      <c r="CC89" s="16" t="str">
        <f>CC33</f>
        <v>TRANS ADMIN</v>
      </c>
      <c r="CD89" s="32"/>
      <c r="CE89" s="21"/>
      <c r="CF89" s="21"/>
      <c r="CG89" s="21"/>
      <c r="CH89" s="21"/>
      <c r="CI89" s="21"/>
      <c r="CK89" s="16" t="str">
        <f>CK33</f>
        <v>TRANS ADMIN</v>
      </c>
      <c r="CL89" s="32"/>
      <c r="CM89" s="21"/>
      <c r="CN89" s="21"/>
      <c r="CO89" s="21"/>
      <c r="CP89" s="21"/>
      <c r="CQ89" s="21"/>
      <c r="CS89" s="16" t="str">
        <f>CS33</f>
        <v>TRANS ADMIN</v>
      </c>
      <c r="CT89" s="32"/>
      <c r="CU89" s="21"/>
      <c r="CV89" s="21"/>
      <c r="CW89" s="21"/>
      <c r="CX89" s="21"/>
      <c r="CY89" s="21"/>
    </row>
    <row r="90" spans="1:103" x14ac:dyDescent="0.2">
      <c r="A90" s="23" t="str">
        <f>A34</f>
        <v>697</v>
      </c>
      <c r="B90" s="24" t="s">
        <v>57</v>
      </c>
      <c r="C90" s="73">
        <v>0</v>
      </c>
      <c r="D90" s="73">
        <v>0</v>
      </c>
      <c r="E90" s="73">
        <v>0</v>
      </c>
      <c r="F90" s="73">
        <v>0</v>
      </c>
      <c r="G90" s="7">
        <f>SUM(D90:F90)</f>
        <v>0</v>
      </c>
      <c r="I90" s="23" t="str">
        <f>I34</f>
        <v>697</v>
      </c>
      <c r="J90" s="24" t="s">
        <v>57</v>
      </c>
      <c r="K90" s="21">
        <f>C92</f>
        <v>12</v>
      </c>
      <c r="L90" s="21">
        <f>D92</f>
        <v>9.6000000000000014</v>
      </c>
      <c r="M90" s="21">
        <f>E92</f>
        <v>1.2000000000000002</v>
      </c>
      <c r="N90" s="21">
        <f>F92</f>
        <v>1.2000000000000002</v>
      </c>
      <c r="O90" s="7">
        <f>SUM(L90:N90)</f>
        <v>12</v>
      </c>
      <c r="P90" s="7"/>
      <c r="Q90" s="23" t="str">
        <f>Q34</f>
        <v>697</v>
      </c>
      <c r="R90" s="24" t="s">
        <v>57</v>
      </c>
      <c r="S90" s="21">
        <f>K92</f>
        <v>24</v>
      </c>
      <c r="T90" s="21">
        <f>L92</f>
        <v>19.200000000000003</v>
      </c>
      <c r="U90" s="21">
        <f>M92</f>
        <v>2.4000000000000004</v>
      </c>
      <c r="V90" s="21">
        <f>N92</f>
        <v>2.4000000000000004</v>
      </c>
      <c r="W90" s="7">
        <f>SUM(T90:V90)</f>
        <v>24</v>
      </c>
      <c r="Y90" s="23" t="str">
        <f>Y34</f>
        <v>697</v>
      </c>
      <c r="Z90" s="24" t="s">
        <v>57</v>
      </c>
      <c r="AA90" s="21">
        <f>S92</f>
        <v>36</v>
      </c>
      <c r="AB90" s="21">
        <f>T92</f>
        <v>28.800000000000004</v>
      </c>
      <c r="AC90" s="21">
        <f>U92</f>
        <v>3.6000000000000005</v>
      </c>
      <c r="AD90" s="21">
        <f>V92</f>
        <v>3.6000000000000005</v>
      </c>
      <c r="AE90" s="7">
        <f>SUM(AB90:AD90)</f>
        <v>36.000000000000007</v>
      </c>
      <c r="AG90" s="23" t="str">
        <f>AG34</f>
        <v>697</v>
      </c>
      <c r="AH90" s="24" t="s">
        <v>57</v>
      </c>
      <c r="AI90" s="21">
        <f>AA92</f>
        <v>48</v>
      </c>
      <c r="AJ90" s="21">
        <f>AB92</f>
        <v>38.400000000000006</v>
      </c>
      <c r="AK90" s="21">
        <f>AC92</f>
        <v>4.8000000000000007</v>
      </c>
      <c r="AL90" s="21">
        <f>AD92</f>
        <v>4.8000000000000007</v>
      </c>
      <c r="AM90" s="7">
        <f>SUM(AJ90:AL90)</f>
        <v>48</v>
      </c>
      <c r="AO90" s="23" t="str">
        <f>AO34</f>
        <v>697</v>
      </c>
      <c r="AP90" s="24" t="s">
        <v>57</v>
      </c>
      <c r="AQ90" s="21">
        <f>AI92</f>
        <v>60</v>
      </c>
      <c r="AR90" s="21">
        <f>AJ92</f>
        <v>48.000000000000007</v>
      </c>
      <c r="AS90" s="21">
        <f>AK92</f>
        <v>6.0000000000000009</v>
      </c>
      <c r="AT90" s="21">
        <f>AL92</f>
        <v>6.0000000000000009</v>
      </c>
      <c r="AU90" s="7">
        <f>SUM(AR90:AT90)</f>
        <v>60.000000000000007</v>
      </c>
      <c r="AW90" s="23" t="str">
        <f>AW34</f>
        <v>697</v>
      </c>
      <c r="AX90" s="24" t="s">
        <v>57</v>
      </c>
      <c r="AY90" s="21">
        <f>AQ92</f>
        <v>72</v>
      </c>
      <c r="AZ90" s="21">
        <f>AR92</f>
        <v>57.600000000000009</v>
      </c>
      <c r="BA90" s="21">
        <f>AS92</f>
        <v>7.2000000000000011</v>
      </c>
      <c r="BB90" s="21">
        <f>AT92</f>
        <v>7.2000000000000011</v>
      </c>
      <c r="BC90" s="7">
        <f>SUM(AZ90:BB90)</f>
        <v>72.000000000000014</v>
      </c>
      <c r="BE90" s="23" t="str">
        <f>BE34</f>
        <v>697</v>
      </c>
      <c r="BF90" s="24" t="s">
        <v>57</v>
      </c>
      <c r="BG90" s="21">
        <f>AY92</f>
        <v>84</v>
      </c>
      <c r="BH90" s="21">
        <f>AZ92</f>
        <v>67.200000000000017</v>
      </c>
      <c r="BI90" s="21">
        <f>BA92</f>
        <v>8.4000000000000021</v>
      </c>
      <c r="BJ90" s="21">
        <f>BB92</f>
        <v>8.4000000000000021</v>
      </c>
      <c r="BK90" s="7">
        <f>SUM(BH90:BJ90)</f>
        <v>84.000000000000028</v>
      </c>
      <c r="BM90" s="23" t="str">
        <f>BM34</f>
        <v>697</v>
      </c>
      <c r="BN90" s="24" t="s">
        <v>57</v>
      </c>
      <c r="BO90" s="21">
        <f>BG92</f>
        <v>96</v>
      </c>
      <c r="BP90" s="21">
        <f>BH92</f>
        <v>76.800000000000011</v>
      </c>
      <c r="BQ90" s="21">
        <f>BI92</f>
        <v>9.6000000000000014</v>
      </c>
      <c r="BR90" s="21">
        <f>BJ92</f>
        <v>9.6000000000000014</v>
      </c>
      <c r="BS90" s="7">
        <f>SUM(BP90:BR90)</f>
        <v>96</v>
      </c>
      <c r="BU90" s="23" t="str">
        <f>BU34</f>
        <v>697</v>
      </c>
      <c r="BV90" s="24" t="s">
        <v>57</v>
      </c>
      <c r="BW90" s="21">
        <f>BO92</f>
        <v>108</v>
      </c>
      <c r="BX90" s="21">
        <f>BP92</f>
        <v>86.4</v>
      </c>
      <c r="BY90" s="21">
        <f>BQ92</f>
        <v>10.8</v>
      </c>
      <c r="BZ90" s="21">
        <f>BR92</f>
        <v>10.8</v>
      </c>
      <c r="CA90" s="7">
        <f>SUM(BX90:BZ90)</f>
        <v>108</v>
      </c>
      <c r="CC90" s="23" t="str">
        <f>CC34</f>
        <v>697</v>
      </c>
      <c r="CD90" s="24" t="s">
        <v>57</v>
      </c>
      <c r="CE90" s="21">
        <f>BW92</f>
        <v>120</v>
      </c>
      <c r="CF90" s="21">
        <f>BX92</f>
        <v>96</v>
      </c>
      <c r="CG90" s="21">
        <f>BY92</f>
        <v>12</v>
      </c>
      <c r="CH90" s="21">
        <f>BZ92</f>
        <v>12</v>
      </c>
      <c r="CI90" s="7">
        <f>SUM(CF90:CH90)</f>
        <v>120</v>
      </c>
      <c r="CK90" s="23" t="str">
        <f>CK34</f>
        <v>697</v>
      </c>
      <c r="CL90" s="24" t="s">
        <v>57</v>
      </c>
      <c r="CM90" s="21">
        <f>CE92</f>
        <v>132</v>
      </c>
      <c r="CN90" s="21">
        <f>CF92</f>
        <v>105.6</v>
      </c>
      <c r="CO90" s="21">
        <f>CG92</f>
        <v>13.2</v>
      </c>
      <c r="CP90" s="21">
        <f>CH92</f>
        <v>13.2</v>
      </c>
      <c r="CQ90" s="7">
        <f>SUM(CN90:CP90)</f>
        <v>132</v>
      </c>
      <c r="CS90" s="23" t="str">
        <f>CS34</f>
        <v>697</v>
      </c>
      <c r="CT90" s="24" t="s">
        <v>57</v>
      </c>
      <c r="CU90" s="21">
        <f>CM92</f>
        <v>144</v>
      </c>
      <c r="CV90" s="21">
        <f>CN92</f>
        <v>115.19999999999999</v>
      </c>
      <c r="CW90" s="21">
        <f>CO92</f>
        <v>14.399999999999999</v>
      </c>
      <c r="CX90" s="21">
        <f>CP92</f>
        <v>14.399999999999999</v>
      </c>
      <c r="CY90" s="7">
        <f>SUM(CV90:CX90)</f>
        <v>144</v>
      </c>
    </row>
    <row r="91" spans="1:103" x14ac:dyDescent="0.2">
      <c r="A91" s="70"/>
      <c r="B91" s="6" t="s">
        <v>58</v>
      </c>
      <c r="C91" s="21">
        <f>C38</f>
        <v>12</v>
      </c>
      <c r="D91" s="21">
        <f>D38</f>
        <v>9.6000000000000014</v>
      </c>
      <c r="E91" s="21">
        <f>E38</f>
        <v>1.2000000000000002</v>
      </c>
      <c r="F91" s="21">
        <f>F38</f>
        <v>1.2000000000000002</v>
      </c>
      <c r="G91" s="7">
        <f>SUM(D91:F91)</f>
        <v>12</v>
      </c>
      <c r="I91" s="70"/>
      <c r="J91" s="6" t="s">
        <v>58</v>
      </c>
      <c r="K91" s="21">
        <f>K38</f>
        <v>12</v>
      </c>
      <c r="L91" s="21">
        <f>L38</f>
        <v>9.6000000000000014</v>
      </c>
      <c r="M91" s="21">
        <f>M38</f>
        <v>1.2000000000000002</v>
      </c>
      <c r="N91" s="21">
        <f>N38</f>
        <v>1.2000000000000002</v>
      </c>
      <c r="O91" s="7">
        <f>SUM(L91:N91)</f>
        <v>12</v>
      </c>
      <c r="P91" s="7"/>
      <c r="Q91" s="70"/>
      <c r="R91" s="6" t="s">
        <v>58</v>
      </c>
      <c r="S91" s="21">
        <f>S38</f>
        <v>12</v>
      </c>
      <c r="T91" s="21">
        <f>T38</f>
        <v>9.6000000000000014</v>
      </c>
      <c r="U91" s="21">
        <f>U38</f>
        <v>1.2000000000000002</v>
      </c>
      <c r="V91" s="21">
        <f>V38</f>
        <v>1.2000000000000002</v>
      </c>
      <c r="W91" s="7">
        <f>SUM(T91:V91)</f>
        <v>12</v>
      </c>
      <c r="Y91" s="70"/>
      <c r="Z91" s="6" t="s">
        <v>58</v>
      </c>
      <c r="AA91" s="21">
        <f>AA38</f>
        <v>12</v>
      </c>
      <c r="AB91" s="21">
        <f>AB38</f>
        <v>9.6000000000000014</v>
      </c>
      <c r="AC91" s="21">
        <f>AC38</f>
        <v>1.2000000000000002</v>
      </c>
      <c r="AD91" s="21">
        <f>AD38</f>
        <v>1.2000000000000002</v>
      </c>
      <c r="AE91" s="7">
        <f>SUM(AB91:AD91)</f>
        <v>12</v>
      </c>
      <c r="AG91" s="70"/>
      <c r="AH91" s="6" t="s">
        <v>58</v>
      </c>
      <c r="AI91" s="21">
        <f>AI38</f>
        <v>12</v>
      </c>
      <c r="AJ91" s="21">
        <f>AJ38</f>
        <v>9.6000000000000014</v>
      </c>
      <c r="AK91" s="21">
        <f>AK38</f>
        <v>1.2000000000000002</v>
      </c>
      <c r="AL91" s="21">
        <f>AL38</f>
        <v>1.2000000000000002</v>
      </c>
      <c r="AM91" s="7">
        <f>SUM(AJ91:AL91)</f>
        <v>12</v>
      </c>
      <c r="AO91" s="70"/>
      <c r="AP91" s="6" t="s">
        <v>58</v>
      </c>
      <c r="AQ91" s="21">
        <f>AQ38</f>
        <v>12</v>
      </c>
      <c r="AR91" s="21">
        <f>AR38</f>
        <v>9.6000000000000014</v>
      </c>
      <c r="AS91" s="21">
        <f>AS38</f>
        <v>1.2000000000000002</v>
      </c>
      <c r="AT91" s="21">
        <f>AT38</f>
        <v>1.2000000000000002</v>
      </c>
      <c r="AU91" s="7">
        <f>SUM(AR91:AT91)</f>
        <v>12</v>
      </c>
      <c r="AW91" s="70"/>
      <c r="AX91" s="6" t="s">
        <v>58</v>
      </c>
      <c r="AY91" s="21">
        <f>AY38</f>
        <v>12</v>
      </c>
      <c r="AZ91" s="21">
        <f>AZ38</f>
        <v>9.6000000000000014</v>
      </c>
      <c r="BA91" s="21">
        <f>BA38</f>
        <v>1.2000000000000002</v>
      </c>
      <c r="BB91" s="21">
        <f>BB38</f>
        <v>1.2000000000000002</v>
      </c>
      <c r="BC91" s="7">
        <f>SUM(AZ91:BB91)</f>
        <v>12</v>
      </c>
      <c r="BE91" s="70"/>
      <c r="BF91" s="6" t="s">
        <v>58</v>
      </c>
      <c r="BG91" s="21">
        <f>BG38</f>
        <v>12</v>
      </c>
      <c r="BH91" s="21">
        <f>BH38</f>
        <v>9.6000000000000014</v>
      </c>
      <c r="BI91" s="21">
        <f>BI38</f>
        <v>1.2000000000000002</v>
      </c>
      <c r="BJ91" s="21">
        <f>BJ38</f>
        <v>1.2000000000000002</v>
      </c>
      <c r="BK91" s="7">
        <f>SUM(BH91:BJ91)</f>
        <v>12</v>
      </c>
      <c r="BM91" s="70"/>
      <c r="BN91" s="6" t="s">
        <v>58</v>
      </c>
      <c r="BO91" s="21">
        <f>BO38</f>
        <v>12</v>
      </c>
      <c r="BP91" s="21">
        <f>BP38</f>
        <v>9.6000000000000014</v>
      </c>
      <c r="BQ91" s="21">
        <f>BQ38</f>
        <v>1.2000000000000002</v>
      </c>
      <c r="BR91" s="21">
        <f>BR38</f>
        <v>1.2000000000000002</v>
      </c>
      <c r="BS91" s="7">
        <f>SUM(BP91:BR91)</f>
        <v>12</v>
      </c>
      <c r="BU91" s="70"/>
      <c r="BV91" s="6" t="s">
        <v>58</v>
      </c>
      <c r="BW91" s="21">
        <f>BW38</f>
        <v>12</v>
      </c>
      <c r="BX91" s="21">
        <f>BX38</f>
        <v>9.6000000000000014</v>
      </c>
      <c r="BY91" s="21">
        <f>BY38</f>
        <v>1.2000000000000002</v>
      </c>
      <c r="BZ91" s="21">
        <f>BZ38</f>
        <v>1.2000000000000002</v>
      </c>
      <c r="CA91" s="7">
        <f>SUM(BX91:BZ91)</f>
        <v>12</v>
      </c>
      <c r="CC91" s="70"/>
      <c r="CD91" s="6" t="s">
        <v>58</v>
      </c>
      <c r="CE91" s="21">
        <f>CE38</f>
        <v>12</v>
      </c>
      <c r="CF91" s="21">
        <f>CF38</f>
        <v>9.6000000000000014</v>
      </c>
      <c r="CG91" s="21">
        <f>CG38</f>
        <v>1.2000000000000002</v>
      </c>
      <c r="CH91" s="21">
        <f>CH38</f>
        <v>1.2000000000000002</v>
      </c>
      <c r="CI91" s="7">
        <f>SUM(CF91:CH91)</f>
        <v>12</v>
      </c>
      <c r="CK91" s="70"/>
      <c r="CL91" s="6" t="s">
        <v>58</v>
      </c>
      <c r="CM91" s="21">
        <f>CM38</f>
        <v>12</v>
      </c>
      <c r="CN91" s="21">
        <f>CN38</f>
        <v>9.6000000000000014</v>
      </c>
      <c r="CO91" s="21">
        <f>CO38</f>
        <v>1.2000000000000002</v>
      </c>
      <c r="CP91" s="21">
        <f>CP38</f>
        <v>1.2000000000000002</v>
      </c>
      <c r="CQ91" s="7">
        <f>SUM(CN91:CP91)</f>
        <v>12</v>
      </c>
      <c r="CS91" s="70"/>
      <c r="CT91" s="6" t="s">
        <v>58</v>
      </c>
      <c r="CU91" s="21">
        <f>CU38</f>
        <v>0.5</v>
      </c>
      <c r="CV91" s="21">
        <f>CV38</f>
        <v>0.39999999999999991</v>
      </c>
      <c r="CW91" s="21">
        <f>CW38</f>
        <v>4.9999999999999989E-2</v>
      </c>
      <c r="CX91" s="21">
        <f>CX38</f>
        <v>4.9999999999999989E-2</v>
      </c>
      <c r="CY91" s="7">
        <f>SUM(CV91:CX91)</f>
        <v>0.49999999999999989</v>
      </c>
    </row>
    <row r="92" spans="1:103" x14ac:dyDescent="0.2">
      <c r="A92" s="71"/>
      <c r="B92" s="6" t="s">
        <v>59</v>
      </c>
      <c r="C92" s="21">
        <f>C90+C91</f>
        <v>12</v>
      </c>
      <c r="D92" s="21">
        <f>D90+D91</f>
        <v>9.6000000000000014</v>
      </c>
      <c r="E92" s="21">
        <f>E90+E91</f>
        <v>1.2000000000000002</v>
      </c>
      <c r="F92" s="21">
        <f>F90+F91</f>
        <v>1.2000000000000002</v>
      </c>
      <c r="G92" s="7">
        <f>SUM(D92:F92)</f>
        <v>12</v>
      </c>
      <c r="I92" s="71"/>
      <c r="J92" s="6" t="s">
        <v>59</v>
      </c>
      <c r="K92" s="21">
        <f>K90+K91</f>
        <v>24</v>
      </c>
      <c r="L92" s="21">
        <f>L90+L91</f>
        <v>19.200000000000003</v>
      </c>
      <c r="M92" s="21">
        <f>M90+M91</f>
        <v>2.4000000000000004</v>
      </c>
      <c r="N92" s="21">
        <f>N90+N91</f>
        <v>2.4000000000000004</v>
      </c>
      <c r="O92" s="7">
        <f>SUM(L92:N92)</f>
        <v>24</v>
      </c>
      <c r="P92" s="7"/>
      <c r="Q92" s="71"/>
      <c r="R92" s="6" t="s">
        <v>59</v>
      </c>
      <c r="S92" s="21">
        <f>S90+S91</f>
        <v>36</v>
      </c>
      <c r="T92" s="21">
        <f>T90+T91</f>
        <v>28.800000000000004</v>
      </c>
      <c r="U92" s="21">
        <f>U90+U91</f>
        <v>3.6000000000000005</v>
      </c>
      <c r="V92" s="21">
        <f>V90+V91</f>
        <v>3.6000000000000005</v>
      </c>
      <c r="W92" s="7">
        <f>SUM(T92:V92)</f>
        <v>36.000000000000007</v>
      </c>
      <c r="Y92" s="71"/>
      <c r="Z92" s="6" t="s">
        <v>59</v>
      </c>
      <c r="AA92" s="21">
        <f>AA90+AA91</f>
        <v>48</v>
      </c>
      <c r="AB92" s="21">
        <f>AB90+AB91</f>
        <v>38.400000000000006</v>
      </c>
      <c r="AC92" s="21">
        <f>AC90+AC91</f>
        <v>4.8000000000000007</v>
      </c>
      <c r="AD92" s="21">
        <f>AD90+AD91</f>
        <v>4.8000000000000007</v>
      </c>
      <c r="AE92" s="7">
        <f>SUM(AB92:AD92)</f>
        <v>48</v>
      </c>
      <c r="AG92" s="71"/>
      <c r="AH92" s="6" t="s">
        <v>59</v>
      </c>
      <c r="AI92" s="21">
        <f>AI90+AI91</f>
        <v>60</v>
      </c>
      <c r="AJ92" s="21">
        <f>AJ90+AJ91</f>
        <v>48.000000000000007</v>
      </c>
      <c r="AK92" s="21">
        <f>AK90+AK91</f>
        <v>6.0000000000000009</v>
      </c>
      <c r="AL92" s="21">
        <f>AL90+AL91</f>
        <v>6.0000000000000009</v>
      </c>
      <c r="AM92" s="7">
        <f>SUM(AJ92:AL92)</f>
        <v>60.000000000000007</v>
      </c>
      <c r="AO92" s="71"/>
      <c r="AP92" s="6" t="s">
        <v>59</v>
      </c>
      <c r="AQ92" s="21">
        <f>AQ90+AQ91</f>
        <v>72</v>
      </c>
      <c r="AR92" s="21">
        <f>AR90+AR91</f>
        <v>57.600000000000009</v>
      </c>
      <c r="AS92" s="21">
        <f>AS90+AS91</f>
        <v>7.2000000000000011</v>
      </c>
      <c r="AT92" s="21">
        <f>AT90+AT91</f>
        <v>7.2000000000000011</v>
      </c>
      <c r="AU92" s="7">
        <f>SUM(AR92:AT92)</f>
        <v>72.000000000000014</v>
      </c>
      <c r="AW92" s="71"/>
      <c r="AX92" s="6" t="s">
        <v>59</v>
      </c>
      <c r="AY92" s="21">
        <f>AY90+AY91</f>
        <v>84</v>
      </c>
      <c r="AZ92" s="21">
        <f>AZ90+AZ91</f>
        <v>67.200000000000017</v>
      </c>
      <c r="BA92" s="21">
        <f>BA90+BA91</f>
        <v>8.4000000000000021</v>
      </c>
      <c r="BB92" s="21">
        <f>BB90+BB91</f>
        <v>8.4000000000000021</v>
      </c>
      <c r="BC92" s="7">
        <f>SUM(AZ92:BB92)</f>
        <v>84.000000000000028</v>
      </c>
      <c r="BE92" s="71"/>
      <c r="BF92" s="6" t="s">
        <v>59</v>
      </c>
      <c r="BG92" s="21">
        <f>BG90+BG91</f>
        <v>96</v>
      </c>
      <c r="BH92" s="21">
        <f>BH90+BH91</f>
        <v>76.800000000000011</v>
      </c>
      <c r="BI92" s="21">
        <f>BI90+BI91</f>
        <v>9.6000000000000014</v>
      </c>
      <c r="BJ92" s="21">
        <f>BJ90+BJ91</f>
        <v>9.6000000000000014</v>
      </c>
      <c r="BK92" s="7">
        <f>SUM(BH92:BJ92)</f>
        <v>96</v>
      </c>
      <c r="BM92" s="71"/>
      <c r="BN92" s="6" t="s">
        <v>59</v>
      </c>
      <c r="BO92" s="21">
        <f>BO90+BO91</f>
        <v>108</v>
      </c>
      <c r="BP92" s="21">
        <f>BP90+BP91</f>
        <v>86.4</v>
      </c>
      <c r="BQ92" s="21">
        <f>BQ90+BQ91</f>
        <v>10.8</v>
      </c>
      <c r="BR92" s="21">
        <f>BR90+BR91</f>
        <v>10.8</v>
      </c>
      <c r="BS92" s="7">
        <f>SUM(BP92:BR92)</f>
        <v>108</v>
      </c>
      <c r="BU92" s="71"/>
      <c r="BV92" s="6" t="s">
        <v>59</v>
      </c>
      <c r="BW92" s="21">
        <f>BW90+BW91</f>
        <v>120</v>
      </c>
      <c r="BX92" s="21">
        <f>BX90+BX91</f>
        <v>96</v>
      </c>
      <c r="BY92" s="21">
        <f>BY90+BY91</f>
        <v>12</v>
      </c>
      <c r="BZ92" s="21">
        <f>BZ90+BZ91</f>
        <v>12</v>
      </c>
      <c r="CA92" s="7">
        <f>SUM(BX92:BZ92)</f>
        <v>120</v>
      </c>
      <c r="CC92" s="71"/>
      <c r="CD92" s="6" t="s">
        <v>59</v>
      </c>
      <c r="CE92" s="21">
        <f>CE90+CE91</f>
        <v>132</v>
      </c>
      <c r="CF92" s="21">
        <f>CF90+CF91</f>
        <v>105.6</v>
      </c>
      <c r="CG92" s="21">
        <f>CG90+CG91</f>
        <v>13.2</v>
      </c>
      <c r="CH92" s="21">
        <f>CH90+CH91</f>
        <v>13.2</v>
      </c>
      <c r="CI92" s="7">
        <f>SUM(CF92:CH92)</f>
        <v>132</v>
      </c>
      <c r="CK92" s="71"/>
      <c r="CL92" s="6" t="s">
        <v>59</v>
      </c>
      <c r="CM92" s="21">
        <f>CM90+CM91</f>
        <v>144</v>
      </c>
      <c r="CN92" s="21">
        <f>CN90+CN91</f>
        <v>115.19999999999999</v>
      </c>
      <c r="CO92" s="21">
        <f>CO90+CO91</f>
        <v>14.399999999999999</v>
      </c>
      <c r="CP92" s="21">
        <f>CP90+CP91</f>
        <v>14.399999999999999</v>
      </c>
      <c r="CQ92" s="7">
        <f>SUM(CN92:CP92)</f>
        <v>144</v>
      </c>
      <c r="CS92" s="71"/>
      <c r="CT92" s="6" t="s">
        <v>59</v>
      </c>
      <c r="CU92" s="21">
        <f>CU90+CU91</f>
        <v>144.5</v>
      </c>
      <c r="CV92" s="21">
        <f>CV90+CV91</f>
        <v>115.6</v>
      </c>
      <c r="CW92" s="21">
        <f>CW90+CW91</f>
        <v>14.45</v>
      </c>
      <c r="CX92" s="21">
        <f>CX90+CX91</f>
        <v>14.45</v>
      </c>
      <c r="CY92" s="7">
        <f>SUM(CV92:CX92)</f>
        <v>144.49999999999997</v>
      </c>
    </row>
    <row r="93" spans="1:103" x14ac:dyDescent="0.2">
      <c r="A93" s="70"/>
      <c r="B93" s="6" t="s">
        <v>60</v>
      </c>
      <c r="C93" s="73">
        <v>175</v>
      </c>
      <c r="D93" s="7">
        <f>C93*D$64</f>
        <v>140</v>
      </c>
      <c r="E93" s="7">
        <f>C93*E$64</f>
        <v>17.5</v>
      </c>
      <c r="F93" s="7">
        <f>C93*F$64</f>
        <v>17.5</v>
      </c>
      <c r="G93" s="7">
        <f>SUM(D93:F93)</f>
        <v>175</v>
      </c>
      <c r="I93" s="70"/>
      <c r="J93" s="6" t="s">
        <v>60</v>
      </c>
      <c r="K93" s="21">
        <f>C93</f>
        <v>175</v>
      </c>
      <c r="L93" s="7">
        <f>K93*L$64</f>
        <v>140</v>
      </c>
      <c r="M93" s="7">
        <f>K93*M$64</f>
        <v>17.5</v>
      </c>
      <c r="N93" s="7">
        <f>K93*N$64</f>
        <v>17.5</v>
      </c>
      <c r="O93" s="7">
        <f>SUM(L93:N93)</f>
        <v>175</v>
      </c>
      <c r="P93" s="7"/>
      <c r="Q93" s="70"/>
      <c r="R93" s="6" t="s">
        <v>60</v>
      </c>
      <c r="S93" s="21">
        <f>K93</f>
        <v>175</v>
      </c>
      <c r="T93" s="7">
        <f>S93*T$64</f>
        <v>140</v>
      </c>
      <c r="U93" s="7">
        <f>S93*U$64</f>
        <v>17.5</v>
      </c>
      <c r="V93" s="7">
        <f>S93*V$64</f>
        <v>17.5</v>
      </c>
      <c r="W93" s="7">
        <f>SUM(T93:V93)</f>
        <v>175</v>
      </c>
      <c r="Y93" s="70"/>
      <c r="Z93" s="6" t="s">
        <v>60</v>
      </c>
      <c r="AA93" s="21">
        <f>S93</f>
        <v>175</v>
      </c>
      <c r="AB93" s="7">
        <f>AA93*AB$64</f>
        <v>140</v>
      </c>
      <c r="AC93" s="7">
        <f>AA93*AC$64</f>
        <v>17.5</v>
      </c>
      <c r="AD93" s="7">
        <f>AA93*AD$64</f>
        <v>17.5</v>
      </c>
      <c r="AE93" s="7">
        <f>SUM(AB93:AD93)</f>
        <v>175</v>
      </c>
      <c r="AG93" s="70"/>
      <c r="AH93" s="6" t="s">
        <v>60</v>
      </c>
      <c r="AI93" s="21">
        <f>AA93</f>
        <v>175</v>
      </c>
      <c r="AJ93" s="7">
        <f>AI93*AJ$64</f>
        <v>140</v>
      </c>
      <c r="AK93" s="7">
        <f>AI93*AK$64</f>
        <v>17.5</v>
      </c>
      <c r="AL93" s="7">
        <f>AI93*AL$64</f>
        <v>17.5</v>
      </c>
      <c r="AM93" s="7">
        <f>SUM(AJ93:AL93)</f>
        <v>175</v>
      </c>
      <c r="AO93" s="70"/>
      <c r="AP93" s="6" t="s">
        <v>60</v>
      </c>
      <c r="AQ93" s="21">
        <f>AI93</f>
        <v>175</v>
      </c>
      <c r="AR93" s="7">
        <f>AQ93*AR$64</f>
        <v>140</v>
      </c>
      <c r="AS93" s="7">
        <f>AQ93*AS$64</f>
        <v>17.5</v>
      </c>
      <c r="AT93" s="7">
        <f>AQ93*AT$64</f>
        <v>17.5</v>
      </c>
      <c r="AU93" s="7">
        <f>SUM(AR93:AT93)</f>
        <v>175</v>
      </c>
      <c r="AW93" s="70"/>
      <c r="AX93" s="6" t="s">
        <v>60</v>
      </c>
      <c r="AY93" s="21">
        <f>AQ93</f>
        <v>175</v>
      </c>
      <c r="AZ93" s="7">
        <f>AY93*AZ$64</f>
        <v>140</v>
      </c>
      <c r="BA93" s="7">
        <f>AY93*BA$64</f>
        <v>17.5</v>
      </c>
      <c r="BB93" s="7">
        <f>AY93*BB$64</f>
        <v>17.5</v>
      </c>
      <c r="BC93" s="7">
        <f>SUM(AZ93:BB93)</f>
        <v>175</v>
      </c>
      <c r="BE93" s="70"/>
      <c r="BF93" s="6" t="s">
        <v>60</v>
      </c>
      <c r="BG93" s="21">
        <f>AY93</f>
        <v>175</v>
      </c>
      <c r="BH93" s="7">
        <f>BG93*BH$64</f>
        <v>140</v>
      </c>
      <c r="BI93" s="7">
        <f>BG93*BI$64</f>
        <v>17.5</v>
      </c>
      <c r="BJ93" s="7">
        <f>BG93*BJ$64</f>
        <v>17.5</v>
      </c>
      <c r="BK93" s="7">
        <f>SUM(BH93:BJ93)</f>
        <v>175</v>
      </c>
      <c r="BM93" s="70"/>
      <c r="BN93" s="6" t="s">
        <v>60</v>
      </c>
      <c r="BO93" s="21">
        <f>BG93</f>
        <v>175</v>
      </c>
      <c r="BP93" s="7">
        <f>BO93*BP$64</f>
        <v>140</v>
      </c>
      <c r="BQ93" s="7">
        <f>BO93*BQ$64</f>
        <v>17.5</v>
      </c>
      <c r="BR93" s="7">
        <f>BO93*BR$64</f>
        <v>17.5</v>
      </c>
      <c r="BS93" s="7">
        <f>SUM(BP93:BR93)</f>
        <v>175</v>
      </c>
      <c r="BU93" s="70"/>
      <c r="BV93" s="6" t="s">
        <v>60</v>
      </c>
      <c r="BW93" s="21">
        <f>BO93</f>
        <v>175</v>
      </c>
      <c r="BX93" s="7">
        <f>BW93*BX$64</f>
        <v>140</v>
      </c>
      <c r="BY93" s="7">
        <f>BW93*BY$64</f>
        <v>17.5</v>
      </c>
      <c r="BZ93" s="7">
        <f>BW93*BZ$64</f>
        <v>17.5</v>
      </c>
      <c r="CA93" s="7">
        <f>SUM(BX93:BZ93)</f>
        <v>175</v>
      </c>
      <c r="CC93" s="70"/>
      <c r="CD93" s="6" t="s">
        <v>60</v>
      </c>
      <c r="CE93" s="21">
        <f>BW93</f>
        <v>175</v>
      </c>
      <c r="CF93" s="7">
        <f>CE93*CF$64</f>
        <v>140</v>
      </c>
      <c r="CG93" s="7">
        <f>CE93*CG$64</f>
        <v>17.5</v>
      </c>
      <c r="CH93" s="7">
        <f>CE93*CH$64</f>
        <v>17.5</v>
      </c>
      <c r="CI93" s="7">
        <f>SUM(CF93:CH93)</f>
        <v>175</v>
      </c>
      <c r="CK93" s="70"/>
      <c r="CL93" s="6" t="s">
        <v>60</v>
      </c>
      <c r="CM93" s="21">
        <f>CE93</f>
        <v>175</v>
      </c>
      <c r="CN93" s="7">
        <f>CM93*CN$64</f>
        <v>140</v>
      </c>
      <c r="CO93" s="7">
        <f>CM93*CO$64</f>
        <v>17.5</v>
      </c>
      <c r="CP93" s="7">
        <f>CM93*CP$64</f>
        <v>17.5</v>
      </c>
      <c r="CQ93" s="7">
        <f>SUM(CN93:CP93)</f>
        <v>175</v>
      </c>
      <c r="CS93" s="70"/>
      <c r="CT93" s="6" t="s">
        <v>60</v>
      </c>
      <c r="CU93" s="21">
        <f>CM93</f>
        <v>175</v>
      </c>
      <c r="CV93" s="7">
        <f>CU93*CV$64</f>
        <v>140</v>
      </c>
      <c r="CW93" s="7">
        <f>CU93*CW$64</f>
        <v>17.5</v>
      </c>
      <c r="CX93" s="7">
        <f>CU93*CX$64</f>
        <v>17.5</v>
      </c>
      <c r="CY93" s="7">
        <f>SUM(CV93:CX93)</f>
        <v>175</v>
      </c>
    </row>
    <row r="94" spans="1:103" ht="13.5" thickBot="1" x14ac:dyDescent="0.25">
      <c r="A94" s="72"/>
      <c r="B94" s="30" t="s">
        <v>61</v>
      </c>
      <c r="C94" s="74">
        <f>C92/C93</f>
        <v>6.8571428571428575E-2</v>
      </c>
      <c r="D94" s="74">
        <f>D92/D93</f>
        <v>6.8571428571428575E-2</v>
      </c>
      <c r="E94" s="74">
        <f>E92/E93</f>
        <v>6.8571428571428575E-2</v>
      </c>
      <c r="F94" s="74">
        <f>F92/F93</f>
        <v>6.8571428571428575E-2</v>
      </c>
      <c r="G94" s="74">
        <f>G92/G93</f>
        <v>6.8571428571428575E-2</v>
      </c>
      <c r="I94" s="72"/>
      <c r="J94" s="30" t="s">
        <v>61</v>
      </c>
      <c r="K94" s="74">
        <f>K92/K93</f>
        <v>0.13714285714285715</v>
      </c>
      <c r="L94" s="74">
        <f>L92/L93</f>
        <v>0.13714285714285715</v>
      </c>
      <c r="M94" s="74">
        <f>M92/M93</f>
        <v>0.13714285714285715</v>
      </c>
      <c r="N94" s="74">
        <f>N92/N93</f>
        <v>0.13714285714285715</v>
      </c>
      <c r="O94" s="74">
        <f>O92/O93</f>
        <v>0.13714285714285715</v>
      </c>
      <c r="P94" s="88"/>
      <c r="Q94" s="72"/>
      <c r="R94" s="30" t="s">
        <v>61</v>
      </c>
      <c r="S94" s="74">
        <f>S92/S93</f>
        <v>0.20571428571428571</v>
      </c>
      <c r="T94" s="74">
        <f>T92/T93</f>
        <v>0.20571428571428574</v>
      </c>
      <c r="U94" s="74">
        <f>U92/U93</f>
        <v>0.20571428571428574</v>
      </c>
      <c r="V94" s="74">
        <f>V92/V93</f>
        <v>0.20571428571428574</v>
      </c>
      <c r="W94" s="74">
        <f>W92/W93</f>
        <v>0.20571428571428577</v>
      </c>
      <c r="Y94" s="72"/>
      <c r="Z94" s="30" t="s">
        <v>61</v>
      </c>
      <c r="AA94" s="74">
        <f>AA92/AA93</f>
        <v>0.2742857142857143</v>
      </c>
      <c r="AB94" s="74">
        <f>AB92/AB93</f>
        <v>0.2742857142857143</v>
      </c>
      <c r="AC94" s="74">
        <f>AC92/AC93</f>
        <v>0.2742857142857143</v>
      </c>
      <c r="AD94" s="74">
        <f>AD92/AD93</f>
        <v>0.2742857142857143</v>
      </c>
      <c r="AE94" s="74">
        <f>AE92/AE93</f>
        <v>0.2742857142857143</v>
      </c>
      <c r="AG94" s="72"/>
      <c r="AH94" s="30" t="s">
        <v>61</v>
      </c>
      <c r="AI94" s="74">
        <f>AI92/AI93</f>
        <v>0.34285714285714286</v>
      </c>
      <c r="AJ94" s="74">
        <f>AJ92/AJ93</f>
        <v>0.34285714285714292</v>
      </c>
      <c r="AK94" s="74">
        <f>AK92/AK93</f>
        <v>0.34285714285714292</v>
      </c>
      <c r="AL94" s="74">
        <f>AL92/AL93</f>
        <v>0.34285714285714292</v>
      </c>
      <c r="AM94" s="74">
        <f>AM92/AM93</f>
        <v>0.34285714285714292</v>
      </c>
      <c r="AO94" s="72"/>
      <c r="AP94" s="30" t="s">
        <v>61</v>
      </c>
      <c r="AQ94" s="74">
        <f>AQ92/AQ93</f>
        <v>0.41142857142857142</v>
      </c>
      <c r="AR94" s="74">
        <f>AR92/AR93</f>
        <v>0.41142857142857148</v>
      </c>
      <c r="AS94" s="74">
        <f>AS92/AS93</f>
        <v>0.41142857142857148</v>
      </c>
      <c r="AT94" s="74">
        <f>AT92/AT93</f>
        <v>0.41142857142857148</v>
      </c>
      <c r="AU94" s="74">
        <f>AU92/AU93</f>
        <v>0.41142857142857153</v>
      </c>
      <c r="AW94" s="72"/>
      <c r="AX94" s="30" t="s">
        <v>61</v>
      </c>
      <c r="AY94" s="74">
        <f>AY92/AY93</f>
        <v>0.48</v>
      </c>
      <c r="AZ94" s="74">
        <f>AZ92/AZ93</f>
        <v>0.48000000000000015</v>
      </c>
      <c r="BA94" s="74">
        <f>BA92/BA93</f>
        <v>0.48000000000000015</v>
      </c>
      <c r="BB94" s="74">
        <f>BB92/BB93</f>
        <v>0.48000000000000015</v>
      </c>
      <c r="BC94" s="74">
        <f>BC92/BC93</f>
        <v>0.48000000000000015</v>
      </c>
      <c r="BE94" s="72"/>
      <c r="BF94" s="30" t="s">
        <v>61</v>
      </c>
      <c r="BG94" s="74">
        <f>BG92/BG93</f>
        <v>0.5485714285714286</v>
      </c>
      <c r="BH94" s="74">
        <f>BH92/BH93</f>
        <v>0.5485714285714286</v>
      </c>
      <c r="BI94" s="74">
        <f>BI92/BI93</f>
        <v>0.5485714285714286</v>
      </c>
      <c r="BJ94" s="74">
        <f>BJ92/BJ93</f>
        <v>0.5485714285714286</v>
      </c>
      <c r="BK94" s="74">
        <f>BK92/BK93</f>
        <v>0.5485714285714286</v>
      </c>
      <c r="BM94" s="72"/>
      <c r="BN94" s="30" t="s">
        <v>61</v>
      </c>
      <c r="BO94" s="74">
        <f>BO92/BO93</f>
        <v>0.6171428571428571</v>
      </c>
      <c r="BP94" s="74">
        <f>BP92/BP93</f>
        <v>0.61714285714285722</v>
      </c>
      <c r="BQ94" s="74">
        <f>BQ92/BQ93</f>
        <v>0.61714285714285722</v>
      </c>
      <c r="BR94" s="74">
        <f>BR92/BR93</f>
        <v>0.61714285714285722</v>
      </c>
      <c r="BS94" s="74">
        <f>BS92/BS93</f>
        <v>0.6171428571428571</v>
      </c>
      <c r="BU94" s="72"/>
      <c r="BV94" s="30" t="s">
        <v>61</v>
      </c>
      <c r="BW94" s="74">
        <f>BW92/BW93</f>
        <v>0.68571428571428572</v>
      </c>
      <c r="BX94" s="74">
        <f>BX92/BX93</f>
        <v>0.68571428571428572</v>
      </c>
      <c r="BY94" s="74">
        <f>BY92/BY93</f>
        <v>0.68571428571428572</v>
      </c>
      <c r="BZ94" s="74">
        <f>BZ92/BZ93</f>
        <v>0.68571428571428572</v>
      </c>
      <c r="CA94" s="74">
        <f>CA92/CA93</f>
        <v>0.68571428571428572</v>
      </c>
      <c r="CC94" s="72"/>
      <c r="CD94" s="30" t="s">
        <v>61</v>
      </c>
      <c r="CE94" s="74">
        <f>CE92/CE93</f>
        <v>0.75428571428571434</v>
      </c>
      <c r="CF94" s="74">
        <f>CF92/CF93</f>
        <v>0.75428571428571423</v>
      </c>
      <c r="CG94" s="74">
        <f>CG92/CG93</f>
        <v>0.75428571428571423</v>
      </c>
      <c r="CH94" s="74">
        <f>CH92/CH93</f>
        <v>0.75428571428571423</v>
      </c>
      <c r="CI94" s="74">
        <f>CI92/CI93</f>
        <v>0.75428571428571434</v>
      </c>
      <c r="CK94" s="72"/>
      <c r="CL94" s="30" t="s">
        <v>61</v>
      </c>
      <c r="CM94" s="74">
        <f>CM92/CM93</f>
        <v>0.82285714285714284</v>
      </c>
      <c r="CN94" s="74">
        <f>CN92/CN93</f>
        <v>0.82285714285714273</v>
      </c>
      <c r="CO94" s="74">
        <f>CO92/CO93</f>
        <v>0.82285714285714273</v>
      </c>
      <c r="CP94" s="74">
        <f>CP92/CP93</f>
        <v>0.82285714285714273</v>
      </c>
      <c r="CQ94" s="74">
        <f>CQ92/CQ93</f>
        <v>0.82285714285714284</v>
      </c>
      <c r="CS94" s="72"/>
      <c r="CT94" s="30" t="s">
        <v>61</v>
      </c>
      <c r="CU94" s="74">
        <f>CU92/CU93</f>
        <v>0.82571428571428573</v>
      </c>
      <c r="CV94" s="74">
        <f>CV92/CV93</f>
        <v>0.82571428571428562</v>
      </c>
      <c r="CW94" s="74">
        <f>CW92/CW93</f>
        <v>0.82571428571428562</v>
      </c>
      <c r="CX94" s="74">
        <f>CX92/CX93</f>
        <v>0.82571428571428562</v>
      </c>
      <c r="CY94" s="74">
        <f>CY92/CY93</f>
        <v>0.82571428571428551</v>
      </c>
    </row>
    <row r="95" spans="1:103" ht="13.5" thickTop="1" x14ac:dyDescent="0.2">
      <c r="A95" s="55" t="str">
        <f>A39</f>
        <v>Invoice # 1</v>
      </c>
      <c r="B95" s="56"/>
      <c r="C95" s="69"/>
      <c r="D95" s="57"/>
      <c r="E95" s="57"/>
      <c r="F95" s="57"/>
      <c r="G95" s="57"/>
      <c r="I95" s="55" t="str">
        <f>I39</f>
        <v>Invoice # 2</v>
      </c>
      <c r="J95" s="56"/>
      <c r="K95" s="69"/>
      <c r="L95" s="57"/>
      <c r="M95" s="57"/>
      <c r="N95" s="57"/>
      <c r="O95" s="57"/>
      <c r="P95" s="57"/>
      <c r="Q95" s="55" t="str">
        <f>Q39</f>
        <v>Invoice # 3</v>
      </c>
      <c r="R95" s="56"/>
      <c r="S95" s="69"/>
      <c r="T95" s="57"/>
      <c r="U95" s="57"/>
      <c r="V95" s="57"/>
      <c r="W95" s="57"/>
      <c r="Y95" s="55" t="str">
        <f>Y39</f>
        <v>Invoice # 4</v>
      </c>
      <c r="Z95" s="56"/>
      <c r="AA95" s="69"/>
      <c r="AB95" s="57"/>
      <c r="AC95" s="57"/>
      <c r="AD95" s="57"/>
      <c r="AE95" s="57"/>
      <c r="AG95" s="55" t="str">
        <f>AG39</f>
        <v>Invoice # 5</v>
      </c>
      <c r="AH95" s="56"/>
      <c r="AI95" s="69"/>
      <c r="AJ95" s="57"/>
      <c r="AK95" s="57"/>
      <c r="AL95" s="57"/>
      <c r="AM95" s="57"/>
      <c r="AO95" s="55" t="str">
        <f>AO39</f>
        <v>Invoice # 6</v>
      </c>
      <c r="AP95" s="56"/>
      <c r="AQ95" s="69"/>
      <c r="AR95" s="57"/>
      <c r="AS95" s="57"/>
      <c r="AT95" s="57"/>
      <c r="AU95" s="57"/>
      <c r="AW95" s="55" t="str">
        <f>AW39</f>
        <v>Invoice # 7</v>
      </c>
      <c r="AX95" s="56"/>
      <c r="AY95" s="69"/>
      <c r="AZ95" s="57"/>
      <c r="BA95" s="57"/>
      <c r="BB95" s="57"/>
      <c r="BC95" s="57"/>
      <c r="BE95" s="55" t="str">
        <f>BE39</f>
        <v>Invoice # 8</v>
      </c>
      <c r="BF95" s="56"/>
      <c r="BG95" s="69"/>
      <c r="BH95" s="57"/>
      <c r="BI95" s="57"/>
      <c r="BJ95" s="57"/>
      <c r="BK95" s="57"/>
      <c r="BM95" s="55" t="str">
        <f>BM39</f>
        <v>Invoice # 9</v>
      </c>
      <c r="BN95" s="56"/>
      <c r="BO95" s="69"/>
      <c r="BP95" s="57"/>
      <c r="BQ95" s="57"/>
      <c r="BR95" s="57"/>
      <c r="BS95" s="57"/>
      <c r="BU95" s="55" t="str">
        <f>BU39</f>
        <v>Invoice # 10</v>
      </c>
      <c r="BV95" s="56"/>
      <c r="BW95" s="69"/>
      <c r="BX95" s="57"/>
      <c r="BY95" s="57"/>
      <c r="BZ95" s="57"/>
      <c r="CA95" s="57"/>
      <c r="CC95" s="55" t="str">
        <f>CC39</f>
        <v>Invoice # 11</v>
      </c>
      <c r="CD95" s="56"/>
      <c r="CE95" s="69"/>
      <c r="CF95" s="57"/>
      <c r="CG95" s="57"/>
      <c r="CH95" s="57"/>
      <c r="CI95" s="57"/>
      <c r="CK95" s="55" t="str">
        <f>CK39</f>
        <v>Invoice # 12</v>
      </c>
      <c r="CL95" s="56"/>
      <c r="CM95" s="69"/>
      <c r="CN95" s="57"/>
      <c r="CO95" s="57"/>
      <c r="CP95" s="57"/>
      <c r="CQ95" s="57"/>
      <c r="CS95" s="55" t="str">
        <f>CS39</f>
        <v>Invoice # 13</v>
      </c>
      <c r="CT95" s="56"/>
      <c r="CU95" s="69"/>
      <c r="CV95" s="57"/>
      <c r="CW95" s="57"/>
      <c r="CX95" s="57"/>
      <c r="CY95" s="57"/>
    </row>
    <row r="96" spans="1:103" ht="12.75" customHeight="1" x14ac:dyDescent="0.2">
      <c r="A96" s="92" t="s">
        <v>62</v>
      </c>
      <c r="B96" s="24" t="s">
        <v>57</v>
      </c>
      <c r="C96" s="21">
        <f>SUMIF(($B$66:$B$94),"Previous Costs",(C$66:C$94))</f>
        <v>0</v>
      </c>
      <c r="D96" s="21">
        <f>SUMIF(($B$66:$B$94),"Previous Costs",(D$66:D$94))</f>
        <v>0</v>
      </c>
      <c r="E96" s="21">
        <f>SUMIF(($B$66:$B$94),"Previous Costs",(E$66:E$94))</f>
        <v>0</v>
      </c>
      <c r="F96" s="21">
        <f>SUMIF(($B$66:$B$94),"Previous Costs",(F$66:F$94))</f>
        <v>0</v>
      </c>
      <c r="G96" s="21">
        <f>SUMIF(($B$66:$B$94),"Previous Costs",(G$66:G$94))</f>
        <v>0</v>
      </c>
      <c r="I96" s="92" t="s">
        <v>62</v>
      </c>
      <c r="J96" s="24" t="s">
        <v>57</v>
      </c>
      <c r="K96" s="21">
        <f>SUMIF(($B$66:$B$94),"Previous Costs",(K$66:K$94))</f>
        <v>60</v>
      </c>
      <c r="L96" s="21">
        <f>SUMIF(($B$66:$B$94),"Previous Costs",(L$66:L$94))</f>
        <v>48.000000000000007</v>
      </c>
      <c r="M96" s="21">
        <f>SUMIF(($B$66:$B$94),"Previous Costs",(M$66:M$94))</f>
        <v>6.0000000000000009</v>
      </c>
      <c r="N96" s="21">
        <f>SUMIF(($B$66:$B$94),"Previous Costs",(N$66:N$94))</f>
        <v>6.0000000000000009</v>
      </c>
      <c r="O96" s="21">
        <f>SUMIF(($B$66:$B$94),"Previous Costs",(O$66:O$94))</f>
        <v>60</v>
      </c>
      <c r="P96" s="21"/>
      <c r="Q96" s="92" t="s">
        <v>62</v>
      </c>
      <c r="R96" s="24" t="s">
        <v>57</v>
      </c>
      <c r="S96" s="21">
        <f>SUMIF(($B$66:$B$94),"Previous Costs",(S$66:S$94))</f>
        <v>120</v>
      </c>
      <c r="T96" s="21">
        <f>SUMIF(($B$66:$B$94),"Previous Costs",(T$66:T$94))</f>
        <v>96.000000000000014</v>
      </c>
      <c r="U96" s="21">
        <f>SUMIF(($B$66:$B$94),"Previous Costs",(U$66:U$94))</f>
        <v>12.000000000000002</v>
      </c>
      <c r="V96" s="21">
        <f>SUMIF(($B$66:$B$94),"Previous Costs",(V$66:V$94))</f>
        <v>12.000000000000002</v>
      </c>
      <c r="W96" s="21">
        <f>SUMIF(($B$66:$B$94),"Previous Costs",(W$66:W$94))</f>
        <v>120</v>
      </c>
      <c r="Y96" s="92" t="s">
        <v>62</v>
      </c>
      <c r="Z96" s="24" t="s">
        <v>57</v>
      </c>
      <c r="AA96" s="21">
        <f>SUMIF(($B$66:$B$94),"Previous Costs",(AA$66:AA$94))</f>
        <v>180</v>
      </c>
      <c r="AB96" s="21">
        <f>SUMIF(($B$66:$B$94),"Previous Costs",(AB$66:AB$94))</f>
        <v>144.00000000000003</v>
      </c>
      <c r="AC96" s="21">
        <f>SUMIF(($B$66:$B$94),"Previous Costs",(AC$66:AC$94))</f>
        <v>18.000000000000004</v>
      </c>
      <c r="AD96" s="21">
        <f>SUMIF(($B$66:$B$94),"Previous Costs",(AD$66:AD$94))</f>
        <v>18.000000000000004</v>
      </c>
      <c r="AE96" s="21">
        <f>SUMIF(($B$66:$B$94),"Previous Costs",(AE$66:AE$94))</f>
        <v>180.00000000000003</v>
      </c>
      <c r="AG96" s="92" t="s">
        <v>62</v>
      </c>
      <c r="AH96" s="24" t="s">
        <v>57</v>
      </c>
      <c r="AI96" s="21">
        <f>SUMIF(($B$66:$B$94),"Previous Costs",(AI$66:AI$94))</f>
        <v>240</v>
      </c>
      <c r="AJ96" s="21">
        <f>SUMIF(($B$66:$B$94),"Previous Costs",(AJ$66:AJ$94))</f>
        <v>192.00000000000003</v>
      </c>
      <c r="AK96" s="21">
        <f>SUMIF(($B$66:$B$94),"Previous Costs",(AK$66:AK$94))</f>
        <v>24.000000000000004</v>
      </c>
      <c r="AL96" s="21">
        <f>SUMIF(($B$66:$B$94),"Previous Costs",(AL$66:AL$94))</f>
        <v>24.000000000000004</v>
      </c>
      <c r="AM96" s="21">
        <f>SUMIF(($B$66:$B$94),"Previous Costs",(AM$66:AM$94))</f>
        <v>240</v>
      </c>
      <c r="AO96" s="92" t="s">
        <v>62</v>
      </c>
      <c r="AP96" s="24" t="s">
        <v>57</v>
      </c>
      <c r="AQ96" s="21">
        <f>SUMIF(($B$66:$B$94),"Previous Costs",(AQ$66:AQ$94))</f>
        <v>300</v>
      </c>
      <c r="AR96" s="21">
        <f>SUMIF(($B$66:$B$94),"Previous Costs",(AR$66:AR$94))</f>
        <v>240.00000000000003</v>
      </c>
      <c r="AS96" s="21">
        <f>SUMIF(($B$66:$B$94),"Previous Costs",(AS$66:AS$94))</f>
        <v>30.000000000000004</v>
      </c>
      <c r="AT96" s="21">
        <f>SUMIF(($B$66:$B$94),"Previous Costs",(AT$66:AT$94))</f>
        <v>30.000000000000004</v>
      </c>
      <c r="AU96" s="21">
        <f>SUMIF(($B$66:$B$94),"Previous Costs",(AU$66:AU$94))</f>
        <v>300.00000000000006</v>
      </c>
      <c r="AW96" s="92" t="s">
        <v>62</v>
      </c>
      <c r="AX96" s="24" t="s">
        <v>57</v>
      </c>
      <c r="AY96" s="21">
        <f>SUMIF(($B$66:$B$94),"Previous Costs",(AY$66:AY$94))</f>
        <v>360</v>
      </c>
      <c r="AZ96" s="21">
        <f>SUMIF(($B$66:$B$94),"Previous Costs",(AZ$66:AZ$94))</f>
        <v>288.00000000000006</v>
      </c>
      <c r="BA96" s="21">
        <f>SUMIF(($B$66:$B$94),"Previous Costs",(BA$66:BA$94))</f>
        <v>36.000000000000007</v>
      </c>
      <c r="BB96" s="21">
        <f>SUMIF(($B$66:$B$94),"Previous Costs",(BB$66:BB$94))</f>
        <v>36.000000000000007</v>
      </c>
      <c r="BC96" s="21">
        <f>SUMIF(($B$66:$B$94),"Previous Costs",(BC$66:BC$94))</f>
        <v>360.00000000000006</v>
      </c>
      <c r="BE96" s="92" t="s">
        <v>62</v>
      </c>
      <c r="BF96" s="24" t="s">
        <v>57</v>
      </c>
      <c r="BG96" s="21">
        <f>SUMIF(($B$66:$B$94),"Previous Costs",(BG$66:BG$94))</f>
        <v>420</v>
      </c>
      <c r="BH96" s="21">
        <f>SUMIF(($B$66:$B$94),"Previous Costs",(BH$66:BH$94))</f>
        <v>336.00000000000011</v>
      </c>
      <c r="BI96" s="21">
        <f>SUMIF(($B$66:$B$94),"Previous Costs",(BI$66:BI$94))</f>
        <v>42.000000000000014</v>
      </c>
      <c r="BJ96" s="21">
        <f>SUMIF(($B$66:$B$94),"Previous Costs",(BJ$66:BJ$94))</f>
        <v>42.000000000000014</v>
      </c>
      <c r="BK96" s="21">
        <f>SUMIF(($B$66:$B$94),"Previous Costs",(BK$66:BK$94))</f>
        <v>420.00000000000011</v>
      </c>
      <c r="BM96" s="92" t="s">
        <v>62</v>
      </c>
      <c r="BN96" s="24" t="s">
        <v>57</v>
      </c>
      <c r="BO96" s="21">
        <f>SUMIF(($B$66:$B$94),"Previous Costs",(BO$66:BO$94))</f>
        <v>480</v>
      </c>
      <c r="BP96" s="21">
        <f>SUMIF(($B$66:$B$94),"Previous Costs",(BP$66:BP$94))</f>
        <v>384.00000000000006</v>
      </c>
      <c r="BQ96" s="21">
        <f>SUMIF(($B$66:$B$94),"Previous Costs",(BQ$66:BQ$94))</f>
        <v>48.000000000000007</v>
      </c>
      <c r="BR96" s="21">
        <f>SUMIF(($B$66:$B$94),"Previous Costs",(BR$66:BR$94))</f>
        <v>48.000000000000007</v>
      </c>
      <c r="BS96" s="21">
        <f>SUMIF(($B$66:$B$94),"Previous Costs",(BS$66:BS$94))</f>
        <v>480</v>
      </c>
      <c r="BU96" s="92" t="s">
        <v>62</v>
      </c>
      <c r="BV96" s="24" t="s">
        <v>57</v>
      </c>
      <c r="BW96" s="21">
        <f>SUMIF(($B$66:$B$94),"Previous Costs",(BW$66:BW$94))</f>
        <v>540</v>
      </c>
      <c r="BX96" s="21">
        <f>SUMIF(($B$66:$B$94),"Previous Costs",(BX$66:BX$94))</f>
        <v>432</v>
      </c>
      <c r="BY96" s="21">
        <f>SUMIF(($B$66:$B$94),"Previous Costs",(BY$66:BY$94))</f>
        <v>54</v>
      </c>
      <c r="BZ96" s="21">
        <f>SUMIF(($B$66:$B$94),"Previous Costs",(BZ$66:BZ$94))</f>
        <v>54</v>
      </c>
      <c r="CA96" s="21">
        <f>SUMIF(($B$66:$B$94),"Previous Costs",(CA$66:CA$94))</f>
        <v>540</v>
      </c>
      <c r="CC96" s="92" t="s">
        <v>62</v>
      </c>
      <c r="CD96" s="24" t="s">
        <v>57</v>
      </c>
      <c r="CE96" s="21">
        <f>SUMIF(($B$66:$B$94),"Previous Costs",(CE$66:CE$94))</f>
        <v>600</v>
      </c>
      <c r="CF96" s="21">
        <f>SUMIF(($B$66:$B$94),"Previous Costs",(CF$66:CF$94))</f>
        <v>480</v>
      </c>
      <c r="CG96" s="21">
        <f>SUMIF(($B$66:$B$94),"Previous Costs",(CG$66:CG$94))</f>
        <v>60</v>
      </c>
      <c r="CH96" s="21">
        <f>SUMIF(($B$66:$B$94),"Previous Costs",(CH$66:CH$94))</f>
        <v>60</v>
      </c>
      <c r="CI96" s="21">
        <f>SUMIF(($B$66:$B$94),"Previous Costs",(CI$66:CI$94))</f>
        <v>600</v>
      </c>
      <c r="CK96" s="92" t="s">
        <v>62</v>
      </c>
      <c r="CL96" s="24" t="s">
        <v>57</v>
      </c>
      <c r="CM96" s="21">
        <f>SUMIF(($B$66:$B$94),"Previous Costs",(CM$66:CM$94))</f>
        <v>660</v>
      </c>
      <c r="CN96" s="21">
        <f>SUMIF(($B$66:$B$94),"Previous Costs",(CN$66:CN$94))</f>
        <v>528</v>
      </c>
      <c r="CO96" s="21">
        <f>SUMIF(($B$66:$B$94),"Previous Costs",(CO$66:CO$94))</f>
        <v>66</v>
      </c>
      <c r="CP96" s="21">
        <f>SUMIF(($B$66:$B$94),"Previous Costs",(CP$66:CP$94))</f>
        <v>66</v>
      </c>
      <c r="CQ96" s="21">
        <f>SUMIF(($B$66:$B$94),"Previous Costs",(CQ$66:CQ$94))</f>
        <v>660</v>
      </c>
      <c r="CS96" s="92" t="s">
        <v>62</v>
      </c>
      <c r="CT96" s="24" t="s">
        <v>57</v>
      </c>
      <c r="CU96" s="21">
        <f>SUMIF(($B$66:$B$94),"Previous Costs",(CU$66:CU$94))</f>
        <v>720</v>
      </c>
      <c r="CV96" s="21">
        <f>SUMIF(($B$66:$B$94),"Previous Costs",(CV$66:CV$94))</f>
        <v>576</v>
      </c>
      <c r="CW96" s="21">
        <f>SUMIF(($B$66:$B$94),"Previous Costs",(CW$66:CW$94))</f>
        <v>72</v>
      </c>
      <c r="CX96" s="21">
        <f>SUMIF(($B$66:$B$94),"Previous Costs",(CX$66:CX$94))</f>
        <v>72</v>
      </c>
      <c r="CY96" s="21">
        <f>SUMIF(($B$66:$B$94),"Previous Costs",(CY$66:CY$94))</f>
        <v>720</v>
      </c>
    </row>
    <row r="97" spans="1:103" x14ac:dyDescent="0.2">
      <c r="A97" s="93"/>
      <c r="B97" s="6" t="s">
        <v>58</v>
      </c>
      <c r="C97" s="21">
        <f>SUMIF(($B$66:$B$94),"Costs This Period",(C$66:C$94))</f>
        <v>60</v>
      </c>
      <c r="D97" s="21">
        <f>SUMIF(($B$66:$B$94),"Costs This Period",(D$66:D$94))</f>
        <v>48.000000000000007</v>
      </c>
      <c r="E97" s="21">
        <f>SUMIF(($B$66:$B$94),"Costs This Period",(E$66:E$94))</f>
        <v>6.0000000000000009</v>
      </c>
      <c r="F97" s="21">
        <f>SUMIF(($B$66:$B$94),"Costs This Period",(F$66:F$94))</f>
        <v>6.0000000000000009</v>
      </c>
      <c r="G97" s="21">
        <f>SUMIF(($B$66:$B$94),"Costs This Period",(G$66:G$94))</f>
        <v>60</v>
      </c>
      <c r="I97" s="93"/>
      <c r="J97" s="6" t="s">
        <v>58</v>
      </c>
      <c r="K97" s="21">
        <f>SUMIF(($B$66:$B$94),"Costs This Period",(K$66:K$94))</f>
        <v>60</v>
      </c>
      <c r="L97" s="21">
        <f>SUMIF(($B$66:$B$94),"Costs This Period",(L$66:L$94))</f>
        <v>48.000000000000007</v>
      </c>
      <c r="M97" s="21">
        <f>SUMIF(($B$66:$B$94),"Costs This Period",(M$66:M$94))</f>
        <v>6.0000000000000009</v>
      </c>
      <c r="N97" s="21">
        <f>SUMIF(($B$66:$B$94),"Costs This Period",(N$66:N$94))</f>
        <v>6.0000000000000009</v>
      </c>
      <c r="O97" s="21">
        <f>SUMIF(($B$66:$B$94),"Costs This Period",(O$66:O$94))</f>
        <v>60</v>
      </c>
      <c r="P97" s="21"/>
      <c r="Q97" s="93"/>
      <c r="R97" s="6" t="s">
        <v>58</v>
      </c>
      <c r="S97" s="21">
        <f>SUMIF(($B$66:$B$94),"Costs This Period",(S$66:S$94))</f>
        <v>60</v>
      </c>
      <c r="T97" s="21">
        <f>SUMIF(($B$66:$B$94),"Costs This Period",(T$66:T$94))</f>
        <v>48.000000000000007</v>
      </c>
      <c r="U97" s="21">
        <f>SUMIF(($B$66:$B$94),"Costs This Period",(U$66:U$94))</f>
        <v>6.0000000000000009</v>
      </c>
      <c r="V97" s="21">
        <f>SUMIF(($B$66:$B$94),"Costs This Period",(V$66:V$94))</f>
        <v>6.0000000000000009</v>
      </c>
      <c r="W97" s="21">
        <f>SUMIF(($B$66:$B$94),"Costs This Period",(W$66:W$94))</f>
        <v>60</v>
      </c>
      <c r="Y97" s="93"/>
      <c r="Z97" s="6" t="s">
        <v>58</v>
      </c>
      <c r="AA97" s="21">
        <f>SUMIF(($B$66:$B$94),"Costs This Period",(AA$66:AA$94))</f>
        <v>60</v>
      </c>
      <c r="AB97" s="21">
        <f>SUMIF(($B$66:$B$94),"Costs This Period",(AB$66:AB$94))</f>
        <v>48.000000000000007</v>
      </c>
      <c r="AC97" s="21">
        <f>SUMIF(($B$66:$B$94),"Costs This Period",(AC$66:AC$94))</f>
        <v>6.0000000000000009</v>
      </c>
      <c r="AD97" s="21">
        <f>SUMIF(($B$66:$B$94),"Costs This Period",(AD$66:AD$94))</f>
        <v>6.0000000000000009</v>
      </c>
      <c r="AE97" s="21">
        <f>SUMIF(($B$66:$B$94),"Costs This Period",(AE$66:AE$94))</f>
        <v>60</v>
      </c>
      <c r="AG97" s="93"/>
      <c r="AH97" s="6" t="s">
        <v>58</v>
      </c>
      <c r="AI97" s="21">
        <f>SUMIF(($B$66:$B$94),"Costs This Period",(AI$66:AI$94))</f>
        <v>60</v>
      </c>
      <c r="AJ97" s="21">
        <f>SUMIF(($B$66:$B$94),"Costs This Period",(AJ$66:AJ$94))</f>
        <v>48.000000000000007</v>
      </c>
      <c r="AK97" s="21">
        <f>SUMIF(($B$66:$B$94),"Costs This Period",(AK$66:AK$94))</f>
        <v>6.0000000000000009</v>
      </c>
      <c r="AL97" s="21">
        <f>SUMIF(($B$66:$B$94),"Costs This Period",(AL$66:AL$94))</f>
        <v>6.0000000000000009</v>
      </c>
      <c r="AM97" s="21">
        <f>SUMIF(($B$66:$B$94),"Costs This Period",(AM$66:AM$94))</f>
        <v>60</v>
      </c>
      <c r="AO97" s="93"/>
      <c r="AP97" s="6" t="s">
        <v>58</v>
      </c>
      <c r="AQ97" s="21">
        <f>SUMIF(($B$66:$B$94),"Costs This Period",(AQ$66:AQ$94))</f>
        <v>60</v>
      </c>
      <c r="AR97" s="21">
        <f>SUMIF(($B$66:$B$94),"Costs This Period",(AR$66:AR$94))</f>
        <v>48.000000000000007</v>
      </c>
      <c r="AS97" s="21">
        <f>SUMIF(($B$66:$B$94),"Costs This Period",(AS$66:AS$94))</f>
        <v>6.0000000000000009</v>
      </c>
      <c r="AT97" s="21">
        <f>SUMIF(($B$66:$B$94),"Costs This Period",(AT$66:AT$94))</f>
        <v>6.0000000000000009</v>
      </c>
      <c r="AU97" s="21">
        <f>SUMIF(($B$66:$B$94),"Costs This Period",(AU$66:AU$94))</f>
        <v>60</v>
      </c>
      <c r="AW97" s="93"/>
      <c r="AX97" s="6" t="s">
        <v>58</v>
      </c>
      <c r="AY97" s="21">
        <f>SUMIF(($B$66:$B$94),"Costs This Period",(AY$66:AY$94))</f>
        <v>60</v>
      </c>
      <c r="AZ97" s="21">
        <f>SUMIF(($B$66:$B$94),"Costs This Period",(AZ$66:AZ$94))</f>
        <v>48.000000000000007</v>
      </c>
      <c r="BA97" s="21">
        <f>SUMIF(($B$66:$B$94),"Costs This Period",(BA$66:BA$94))</f>
        <v>6.0000000000000009</v>
      </c>
      <c r="BB97" s="21">
        <f>SUMIF(($B$66:$B$94),"Costs This Period",(BB$66:BB$94))</f>
        <v>6.0000000000000009</v>
      </c>
      <c r="BC97" s="21">
        <f>SUMIF(($B$66:$B$94),"Costs This Period",(BC$66:BC$94))</f>
        <v>60</v>
      </c>
      <c r="BE97" s="93"/>
      <c r="BF97" s="6" t="s">
        <v>58</v>
      </c>
      <c r="BG97" s="21">
        <f>SUMIF(($B$66:$B$94),"Costs This Period",(BG$66:BG$94))</f>
        <v>60</v>
      </c>
      <c r="BH97" s="21">
        <f>SUMIF(($B$66:$B$94),"Costs This Period",(BH$66:BH$94))</f>
        <v>48.000000000000007</v>
      </c>
      <c r="BI97" s="21">
        <f>SUMIF(($B$66:$B$94),"Costs This Period",(BI$66:BI$94))</f>
        <v>6.0000000000000009</v>
      </c>
      <c r="BJ97" s="21">
        <f>SUMIF(($B$66:$B$94),"Costs This Period",(BJ$66:BJ$94))</f>
        <v>6.0000000000000009</v>
      </c>
      <c r="BK97" s="21">
        <f>SUMIF(($B$66:$B$94),"Costs This Period",(BK$66:BK$94))</f>
        <v>60</v>
      </c>
      <c r="BM97" s="93"/>
      <c r="BN97" s="6" t="s">
        <v>58</v>
      </c>
      <c r="BO97" s="21">
        <f>SUMIF(($B$66:$B$94),"Costs This Period",(BO$66:BO$94))</f>
        <v>60</v>
      </c>
      <c r="BP97" s="21">
        <f>SUMIF(($B$66:$B$94),"Costs This Period",(BP$66:BP$94))</f>
        <v>48.000000000000007</v>
      </c>
      <c r="BQ97" s="21">
        <f>SUMIF(($B$66:$B$94),"Costs This Period",(BQ$66:BQ$94))</f>
        <v>6.0000000000000009</v>
      </c>
      <c r="BR97" s="21">
        <f>SUMIF(($B$66:$B$94),"Costs This Period",(BR$66:BR$94))</f>
        <v>6.0000000000000009</v>
      </c>
      <c r="BS97" s="21">
        <f>SUMIF(($B$66:$B$94),"Costs This Period",(BS$66:BS$94))</f>
        <v>60</v>
      </c>
      <c r="BU97" s="93"/>
      <c r="BV97" s="6" t="s">
        <v>58</v>
      </c>
      <c r="BW97" s="21">
        <f>SUMIF(($B$66:$B$94),"Costs This Period",(BW$66:BW$94))</f>
        <v>60</v>
      </c>
      <c r="BX97" s="21">
        <f>SUMIF(($B$66:$B$94),"Costs This Period",(BX$66:BX$94))</f>
        <v>48.000000000000007</v>
      </c>
      <c r="BY97" s="21">
        <f>SUMIF(($B$66:$B$94),"Costs This Period",(BY$66:BY$94))</f>
        <v>6.0000000000000009</v>
      </c>
      <c r="BZ97" s="21">
        <f>SUMIF(($B$66:$B$94),"Costs This Period",(BZ$66:BZ$94))</f>
        <v>6.0000000000000009</v>
      </c>
      <c r="CA97" s="21">
        <f>SUMIF(($B$66:$B$94),"Costs This Period",(CA$66:CA$94))</f>
        <v>60</v>
      </c>
      <c r="CC97" s="93"/>
      <c r="CD97" s="6" t="s">
        <v>58</v>
      </c>
      <c r="CE97" s="21">
        <f>SUMIF(($B$66:$B$94),"Costs This Period",(CE$66:CE$94))</f>
        <v>60</v>
      </c>
      <c r="CF97" s="21">
        <f>SUMIF(($B$66:$B$94),"Costs This Period",(CF$66:CF$94))</f>
        <v>48.000000000000007</v>
      </c>
      <c r="CG97" s="21">
        <f>SUMIF(($B$66:$B$94),"Costs This Period",(CG$66:CG$94))</f>
        <v>6.0000000000000009</v>
      </c>
      <c r="CH97" s="21">
        <f>SUMIF(($B$66:$B$94),"Costs This Period",(CH$66:CH$94))</f>
        <v>6.0000000000000009</v>
      </c>
      <c r="CI97" s="21">
        <f>SUMIF(($B$66:$B$94),"Costs This Period",(CI$66:CI$94))</f>
        <v>60</v>
      </c>
      <c r="CK97" s="93"/>
      <c r="CL97" s="6" t="s">
        <v>58</v>
      </c>
      <c r="CM97" s="21">
        <f>SUMIF(($B$66:$B$94),"Costs This Period",(CM$66:CM$94))</f>
        <v>60</v>
      </c>
      <c r="CN97" s="21">
        <f>SUMIF(($B$66:$B$94),"Costs This Period",(CN$66:CN$94))</f>
        <v>48.000000000000007</v>
      </c>
      <c r="CO97" s="21">
        <f>SUMIF(($B$66:$B$94),"Costs This Period",(CO$66:CO$94))</f>
        <v>6.0000000000000009</v>
      </c>
      <c r="CP97" s="21">
        <f>SUMIF(($B$66:$B$94),"Costs This Period",(CP$66:CP$94))</f>
        <v>6.0000000000000009</v>
      </c>
      <c r="CQ97" s="21">
        <f>SUMIF(($B$66:$B$94),"Costs This Period",(CQ$66:CQ$94))</f>
        <v>60</v>
      </c>
      <c r="CS97" s="93"/>
      <c r="CT97" s="6" t="s">
        <v>58</v>
      </c>
      <c r="CU97" s="21">
        <f>SUMIF(($B$66:$B$94),"Costs This Period",(CU$66:CU$94))</f>
        <v>2.5</v>
      </c>
      <c r="CV97" s="21">
        <f>SUMIF(($B$66:$B$94),"Costs This Period",(CV$66:CV$94))</f>
        <v>1.9999999999999996</v>
      </c>
      <c r="CW97" s="21">
        <f>SUMIF(($B$66:$B$94),"Costs This Period",(CW$66:CW$94))</f>
        <v>0.24999999999999994</v>
      </c>
      <c r="CX97" s="21">
        <f>SUMIF(($B$66:$B$94),"Costs This Period",(CX$66:CX$94))</f>
        <v>0.24999999999999994</v>
      </c>
      <c r="CY97" s="21">
        <f>SUMIF(($B$66:$B$94),"Costs This Period",(CY$66:CY$94))</f>
        <v>2.4999999999999996</v>
      </c>
    </row>
    <row r="98" spans="1:103" x14ac:dyDescent="0.2">
      <c r="A98" s="93"/>
      <c r="B98" s="6" t="s">
        <v>59</v>
      </c>
      <c r="C98" s="21">
        <f>SUMIF(($B$66:$B$94),"Costs To Date",(C$66:C$94))</f>
        <v>60</v>
      </c>
      <c r="D98" s="21">
        <f>SUMIF(($B$66:$B$94),"Costs To Date",(D$66:D$94))</f>
        <v>48.000000000000007</v>
      </c>
      <c r="E98" s="21">
        <f>SUMIF(($B$66:$B$94),"Costs To Date",(E$66:E$94))</f>
        <v>6.0000000000000009</v>
      </c>
      <c r="F98" s="21">
        <f>SUMIF(($B$66:$B$94),"Costs To Date",(F$66:F$94))</f>
        <v>6.0000000000000009</v>
      </c>
      <c r="G98" s="21">
        <f>SUMIF(($B$66:$B$94),"Costs To Date",(G$66:G$94))</f>
        <v>60</v>
      </c>
      <c r="I98" s="93"/>
      <c r="J98" s="6" t="s">
        <v>59</v>
      </c>
      <c r="K98" s="21">
        <f>SUMIF(($B$66:$B$94),"Costs To Date",(K$66:K$94))</f>
        <v>120</v>
      </c>
      <c r="L98" s="21">
        <f>SUMIF(($B$66:$B$94),"Costs To Date",(L$66:L$94))</f>
        <v>96.000000000000014</v>
      </c>
      <c r="M98" s="21">
        <f>SUMIF(($B$66:$B$94),"Costs To Date",(M$66:M$94))</f>
        <v>12.000000000000002</v>
      </c>
      <c r="N98" s="21">
        <f>SUMIF(($B$66:$B$94),"Costs To Date",(N$66:N$94))</f>
        <v>12.000000000000002</v>
      </c>
      <c r="O98" s="21">
        <f>SUMIF(($B$66:$B$94),"Costs To Date",(O$66:O$94))</f>
        <v>120</v>
      </c>
      <c r="P98" s="21"/>
      <c r="Q98" s="93"/>
      <c r="R98" s="6" t="s">
        <v>59</v>
      </c>
      <c r="S98" s="21">
        <f>SUMIF(($B$66:$B$94),"Costs To Date",(S$66:S$94))</f>
        <v>180</v>
      </c>
      <c r="T98" s="21">
        <f>SUMIF(($B$66:$B$94),"Costs To Date",(T$66:T$94))</f>
        <v>144.00000000000003</v>
      </c>
      <c r="U98" s="21">
        <f>SUMIF(($B$66:$B$94),"Costs To Date",(U$66:U$94))</f>
        <v>18.000000000000004</v>
      </c>
      <c r="V98" s="21">
        <f>SUMIF(($B$66:$B$94),"Costs To Date",(V$66:V$94))</f>
        <v>18.000000000000004</v>
      </c>
      <c r="W98" s="21">
        <f>SUMIF(($B$66:$B$94),"Costs To Date",(W$66:W$94))</f>
        <v>180.00000000000003</v>
      </c>
      <c r="Y98" s="93"/>
      <c r="Z98" s="6" t="s">
        <v>59</v>
      </c>
      <c r="AA98" s="21">
        <f>SUMIF(($B$66:$B$94),"Costs To Date",(AA$66:AA$94))</f>
        <v>240</v>
      </c>
      <c r="AB98" s="21">
        <f>SUMIF(($B$66:$B$94),"Costs To Date",(AB$66:AB$94))</f>
        <v>192.00000000000003</v>
      </c>
      <c r="AC98" s="21">
        <f>SUMIF(($B$66:$B$94),"Costs To Date",(AC$66:AC$94))</f>
        <v>24.000000000000004</v>
      </c>
      <c r="AD98" s="21">
        <f>SUMIF(($B$66:$B$94),"Costs To Date",(AD$66:AD$94))</f>
        <v>24.000000000000004</v>
      </c>
      <c r="AE98" s="21">
        <f>SUMIF(($B$66:$B$94),"Costs To Date",(AE$66:AE$94))</f>
        <v>240</v>
      </c>
      <c r="AG98" s="93"/>
      <c r="AH98" s="6" t="s">
        <v>59</v>
      </c>
      <c r="AI98" s="21">
        <f>SUMIF(($B$66:$B$94),"Costs To Date",(AI$66:AI$94))</f>
        <v>300</v>
      </c>
      <c r="AJ98" s="21">
        <f>SUMIF(($B$66:$B$94),"Costs To Date",(AJ$66:AJ$94))</f>
        <v>240.00000000000003</v>
      </c>
      <c r="AK98" s="21">
        <f>SUMIF(($B$66:$B$94),"Costs To Date",(AK$66:AK$94))</f>
        <v>30.000000000000004</v>
      </c>
      <c r="AL98" s="21">
        <f>SUMIF(($B$66:$B$94),"Costs To Date",(AL$66:AL$94))</f>
        <v>30.000000000000004</v>
      </c>
      <c r="AM98" s="21">
        <f>SUMIF(($B$66:$B$94),"Costs To Date",(AM$66:AM$94))</f>
        <v>300.00000000000006</v>
      </c>
      <c r="AO98" s="93"/>
      <c r="AP98" s="6" t="s">
        <v>59</v>
      </c>
      <c r="AQ98" s="21">
        <f>SUMIF(($B$66:$B$94),"Costs To Date",(AQ$66:AQ$94))</f>
        <v>360</v>
      </c>
      <c r="AR98" s="21">
        <f>SUMIF(($B$66:$B$94),"Costs To Date",(AR$66:AR$94))</f>
        <v>288.00000000000006</v>
      </c>
      <c r="AS98" s="21">
        <f>SUMIF(($B$66:$B$94),"Costs To Date",(AS$66:AS$94))</f>
        <v>36.000000000000007</v>
      </c>
      <c r="AT98" s="21">
        <f>SUMIF(($B$66:$B$94),"Costs To Date",(AT$66:AT$94))</f>
        <v>36.000000000000007</v>
      </c>
      <c r="AU98" s="21">
        <f>SUMIF(($B$66:$B$94),"Costs To Date",(AU$66:AU$94))</f>
        <v>360.00000000000006</v>
      </c>
      <c r="AW98" s="93"/>
      <c r="AX98" s="6" t="s">
        <v>59</v>
      </c>
      <c r="AY98" s="21">
        <f>SUMIF(($B$66:$B$94),"Costs To Date",(AY$66:AY$94))</f>
        <v>420</v>
      </c>
      <c r="AZ98" s="21">
        <f>SUMIF(($B$66:$B$94),"Costs To Date",(AZ$66:AZ$94))</f>
        <v>336.00000000000011</v>
      </c>
      <c r="BA98" s="21">
        <f>SUMIF(($B$66:$B$94),"Costs To Date",(BA$66:BA$94))</f>
        <v>42.000000000000014</v>
      </c>
      <c r="BB98" s="21">
        <f>SUMIF(($B$66:$B$94),"Costs To Date",(BB$66:BB$94))</f>
        <v>42.000000000000014</v>
      </c>
      <c r="BC98" s="21">
        <f>SUMIF(($B$66:$B$94),"Costs To Date",(BC$66:BC$94))</f>
        <v>420.00000000000011</v>
      </c>
      <c r="BE98" s="93"/>
      <c r="BF98" s="6" t="s">
        <v>59</v>
      </c>
      <c r="BG98" s="21">
        <f>SUMIF(($B$66:$B$94),"Costs To Date",(BG$66:BG$94))</f>
        <v>480</v>
      </c>
      <c r="BH98" s="21">
        <f>SUMIF(($B$66:$B$94),"Costs To Date",(BH$66:BH$94))</f>
        <v>384.00000000000006</v>
      </c>
      <c r="BI98" s="21">
        <f>SUMIF(($B$66:$B$94),"Costs To Date",(BI$66:BI$94))</f>
        <v>48.000000000000007</v>
      </c>
      <c r="BJ98" s="21">
        <f>SUMIF(($B$66:$B$94),"Costs To Date",(BJ$66:BJ$94))</f>
        <v>48.000000000000007</v>
      </c>
      <c r="BK98" s="21">
        <f>SUMIF(($B$66:$B$94),"Costs To Date",(BK$66:BK$94))</f>
        <v>480</v>
      </c>
      <c r="BM98" s="93"/>
      <c r="BN98" s="6" t="s">
        <v>59</v>
      </c>
      <c r="BO98" s="21">
        <f>SUMIF(($B$66:$B$94),"Costs To Date",(BO$66:BO$94))</f>
        <v>540</v>
      </c>
      <c r="BP98" s="21">
        <f>SUMIF(($B$66:$B$94),"Costs To Date",(BP$66:BP$94))</f>
        <v>432</v>
      </c>
      <c r="BQ98" s="21">
        <f>SUMIF(($B$66:$B$94),"Costs To Date",(BQ$66:BQ$94))</f>
        <v>54</v>
      </c>
      <c r="BR98" s="21">
        <f>SUMIF(($B$66:$B$94),"Costs To Date",(BR$66:BR$94))</f>
        <v>54</v>
      </c>
      <c r="BS98" s="21">
        <f>SUMIF(($B$66:$B$94),"Costs To Date",(BS$66:BS$94))</f>
        <v>540</v>
      </c>
      <c r="BU98" s="93"/>
      <c r="BV98" s="6" t="s">
        <v>59</v>
      </c>
      <c r="BW98" s="21">
        <f>SUMIF(($B$66:$B$94),"Costs To Date",(BW$66:BW$94))</f>
        <v>600</v>
      </c>
      <c r="BX98" s="21">
        <f>SUMIF(($B$66:$B$94),"Costs To Date",(BX$66:BX$94))</f>
        <v>480</v>
      </c>
      <c r="BY98" s="21">
        <f>SUMIF(($B$66:$B$94),"Costs To Date",(BY$66:BY$94))</f>
        <v>60</v>
      </c>
      <c r="BZ98" s="21">
        <f>SUMIF(($B$66:$B$94),"Costs To Date",(BZ$66:BZ$94))</f>
        <v>60</v>
      </c>
      <c r="CA98" s="21">
        <f>SUMIF(($B$66:$B$94),"Costs To Date",(CA$66:CA$94))</f>
        <v>600</v>
      </c>
      <c r="CC98" s="93"/>
      <c r="CD98" s="6" t="s">
        <v>59</v>
      </c>
      <c r="CE98" s="21">
        <f>SUMIF(($B$66:$B$94),"Costs To Date",(CE$66:CE$94))</f>
        <v>660</v>
      </c>
      <c r="CF98" s="21">
        <f>SUMIF(($B$66:$B$94),"Costs To Date",(CF$66:CF$94))</f>
        <v>528</v>
      </c>
      <c r="CG98" s="21">
        <f>SUMIF(($B$66:$B$94),"Costs To Date",(CG$66:CG$94))</f>
        <v>66</v>
      </c>
      <c r="CH98" s="21">
        <f>SUMIF(($B$66:$B$94),"Costs To Date",(CH$66:CH$94))</f>
        <v>66</v>
      </c>
      <c r="CI98" s="21">
        <f>SUMIF(($B$66:$B$94),"Costs To Date",(CI$66:CI$94))</f>
        <v>660</v>
      </c>
      <c r="CK98" s="93"/>
      <c r="CL98" s="6" t="s">
        <v>59</v>
      </c>
      <c r="CM98" s="21">
        <f>SUMIF(($B$66:$B$94),"Costs To Date",(CM$66:CM$94))</f>
        <v>720</v>
      </c>
      <c r="CN98" s="21">
        <f>SUMIF(($B$66:$B$94),"Costs To Date",(CN$66:CN$94))</f>
        <v>576</v>
      </c>
      <c r="CO98" s="21">
        <f>SUMIF(($B$66:$B$94),"Costs To Date",(CO$66:CO$94))</f>
        <v>72</v>
      </c>
      <c r="CP98" s="21">
        <f>SUMIF(($B$66:$B$94),"Costs To Date",(CP$66:CP$94))</f>
        <v>72</v>
      </c>
      <c r="CQ98" s="21">
        <f>SUMIF(($B$66:$B$94),"Costs To Date",(CQ$66:CQ$94))</f>
        <v>720</v>
      </c>
      <c r="CS98" s="93"/>
      <c r="CT98" s="6" t="s">
        <v>59</v>
      </c>
      <c r="CU98" s="21">
        <f>SUMIF(($B$66:$B$94),"Costs To Date",(CU$66:CU$94))</f>
        <v>722.5</v>
      </c>
      <c r="CV98" s="21">
        <f>SUMIF(($B$66:$B$94),"Costs To Date",(CV$66:CV$94))</f>
        <v>578</v>
      </c>
      <c r="CW98" s="21">
        <f>SUMIF(($B$66:$B$94),"Costs To Date",(CW$66:CW$94))</f>
        <v>72.25</v>
      </c>
      <c r="CX98" s="21">
        <f>SUMIF(($B$66:$B$94),"Costs To Date",(CX$66:CX$94))</f>
        <v>72.25</v>
      </c>
      <c r="CY98" s="21">
        <f>SUMIF(($B$66:$B$94),"Costs To Date",(CY$66:CY$94))</f>
        <v>722.49999999999989</v>
      </c>
    </row>
    <row r="99" spans="1:103" x14ac:dyDescent="0.2">
      <c r="A99" s="94"/>
      <c r="B99" s="6" t="s">
        <v>60</v>
      </c>
      <c r="C99" s="21">
        <f>SUMIF(($B$66:$B$94),"Budgeted Amount",(C$66:C$94))</f>
        <v>875</v>
      </c>
      <c r="D99" s="21">
        <f>SUMIF(($B$66:$B$94),"Budgeted Amount",(D$66:D$94))</f>
        <v>700</v>
      </c>
      <c r="E99" s="21">
        <f>SUMIF(($B$66:$B$94),"Budgeted Amount",(E$66:E$94))</f>
        <v>87.5</v>
      </c>
      <c r="F99" s="21">
        <f>SUMIF(($B$66:$B$94),"Budgeted Amount",(F$66:F$94))</f>
        <v>87.5</v>
      </c>
      <c r="G99" s="21">
        <f>SUMIF(($B$66:$B$94),"Budgeted Amount",(G$66:G$94))</f>
        <v>875</v>
      </c>
      <c r="I99" s="94"/>
      <c r="J99" s="6" t="s">
        <v>60</v>
      </c>
      <c r="K99" s="21">
        <f>SUMIF(($B$66:$B$94),"Budgeted Amount",(K$66:K$94))</f>
        <v>875</v>
      </c>
      <c r="L99" s="21">
        <f>SUMIF(($B$66:$B$94),"Budgeted Amount",(L$66:L$94))</f>
        <v>700</v>
      </c>
      <c r="M99" s="21">
        <f>SUMIF(($B$66:$B$94),"Budgeted Amount",(M$66:M$94))</f>
        <v>87.5</v>
      </c>
      <c r="N99" s="21">
        <f>SUMIF(($B$66:$B$94),"Budgeted Amount",(N$66:N$94))</f>
        <v>87.5</v>
      </c>
      <c r="O99" s="21">
        <f>SUMIF(($B$66:$B$94),"Budgeted Amount",(O$66:O$94))</f>
        <v>875</v>
      </c>
      <c r="P99" s="21"/>
      <c r="Q99" s="94"/>
      <c r="R99" s="6" t="s">
        <v>60</v>
      </c>
      <c r="S99" s="21">
        <f>SUMIF(($B$66:$B$94),"Budgeted Amount",(S$66:S$94))</f>
        <v>875</v>
      </c>
      <c r="T99" s="21">
        <f>SUMIF(($B$66:$B$94),"Budgeted Amount",(T$66:T$94))</f>
        <v>700</v>
      </c>
      <c r="U99" s="21">
        <f>SUMIF(($B$66:$B$94),"Budgeted Amount",(U$66:U$94))</f>
        <v>87.5</v>
      </c>
      <c r="V99" s="21">
        <f>SUMIF(($B$66:$B$94),"Budgeted Amount",(V$66:V$94))</f>
        <v>87.5</v>
      </c>
      <c r="W99" s="21">
        <f>SUMIF(($B$66:$B$94),"Budgeted Amount",(W$66:W$94))</f>
        <v>875</v>
      </c>
      <c r="Y99" s="94"/>
      <c r="Z99" s="6" t="s">
        <v>60</v>
      </c>
      <c r="AA99" s="21">
        <f>SUMIF(($B$66:$B$94),"Budgeted Amount",(AA$66:AA$94))</f>
        <v>875</v>
      </c>
      <c r="AB99" s="21">
        <f>SUMIF(($B$66:$B$94),"Budgeted Amount",(AB$66:AB$94))</f>
        <v>700</v>
      </c>
      <c r="AC99" s="21">
        <f>SUMIF(($B$66:$B$94),"Budgeted Amount",(AC$66:AC$94))</f>
        <v>87.5</v>
      </c>
      <c r="AD99" s="21">
        <f>SUMIF(($B$66:$B$94),"Budgeted Amount",(AD$66:AD$94))</f>
        <v>87.5</v>
      </c>
      <c r="AE99" s="21">
        <f>SUMIF(($B$66:$B$94),"Budgeted Amount",(AE$66:AE$94))</f>
        <v>875</v>
      </c>
      <c r="AG99" s="94"/>
      <c r="AH99" s="6" t="s">
        <v>60</v>
      </c>
      <c r="AI99" s="21">
        <f>SUMIF(($B$66:$B$94),"Budgeted Amount",(AI$66:AI$94))</f>
        <v>875</v>
      </c>
      <c r="AJ99" s="21">
        <f>SUMIF(($B$66:$B$94),"Budgeted Amount",(AJ$66:AJ$94))</f>
        <v>700</v>
      </c>
      <c r="AK99" s="21">
        <f>SUMIF(($B$66:$B$94),"Budgeted Amount",(AK$66:AK$94))</f>
        <v>87.5</v>
      </c>
      <c r="AL99" s="21">
        <f>SUMIF(($B$66:$B$94),"Budgeted Amount",(AL$66:AL$94))</f>
        <v>87.5</v>
      </c>
      <c r="AM99" s="21">
        <f>SUMIF(($B$66:$B$94),"Budgeted Amount",(AM$66:AM$94))</f>
        <v>875</v>
      </c>
      <c r="AO99" s="94"/>
      <c r="AP99" s="6" t="s">
        <v>60</v>
      </c>
      <c r="AQ99" s="21">
        <f>SUMIF(($B$66:$B$94),"Budgeted Amount",(AQ$66:AQ$94))</f>
        <v>875</v>
      </c>
      <c r="AR99" s="21">
        <f>SUMIF(($B$66:$B$94),"Budgeted Amount",(AR$66:AR$94))</f>
        <v>700</v>
      </c>
      <c r="AS99" s="21">
        <f>SUMIF(($B$66:$B$94),"Budgeted Amount",(AS$66:AS$94))</f>
        <v>87.5</v>
      </c>
      <c r="AT99" s="21">
        <f>SUMIF(($B$66:$B$94),"Budgeted Amount",(AT$66:AT$94))</f>
        <v>87.5</v>
      </c>
      <c r="AU99" s="21">
        <f>SUMIF(($B$66:$B$94),"Budgeted Amount",(AU$66:AU$94))</f>
        <v>875</v>
      </c>
      <c r="AW99" s="94"/>
      <c r="AX99" s="6" t="s">
        <v>60</v>
      </c>
      <c r="AY99" s="21">
        <f>SUMIF(($B$66:$B$94),"Budgeted Amount",(AY$66:AY$94))</f>
        <v>875</v>
      </c>
      <c r="AZ99" s="21">
        <f>SUMIF(($B$66:$B$94),"Budgeted Amount",(AZ$66:AZ$94))</f>
        <v>700</v>
      </c>
      <c r="BA99" s="21">
        <f>SUMIF(($B$66:$B$94),"Budgeted Amount",(BA$66:BA$94))</f>
        <v>87.5</v>
      </c>
      <c r="BB99" s="21">
        <f>SUMIF(($B$66:$B$94),"Budgeted Amount",(BB$66:BB$94))</f>
        <v>87.5</v>
      </c>
      <c r="BC99" s="21">
        <f>SUMIF(($B$66:$B$94),"Budgeted Amount",(BC$66:BC$94))</f>
        <v>875</v>
      </c>
      <c r="BE99" s="94"/>
      <c r="BF99" s="6" t="s">
        <v>60</v>
      </c>
      <c r="BG99" s="21">
        <f>SUMIF(($B$66:$B$94),"Budgeted Amount",(BG$66:BG$94))</f>
        <v>875</v>
      </c>
      <c r="BH99" s="21">
        <f>SUMIF(($B$66:$B$94),"Budgeted Amount",(BH$66:BH$94))</f>
        <v>700</v>
      </c>
      <c r="BI99" s="21">
        <f>SUMIF(($B$66:$B$94),"Budgeted Amount",(BI$66:BI$94))</f>
        <v>87.5</v>
      </c>
      <c r="BJ99" s="21">
        <f>SUMIF(($B$66:$B$94),"Budgeted Amount",(BJ$66:BJ$94))</f>
        <v>87.5</v>
      </c>
      <c r="BK99" s="21">
        <f>SUMIF(($B$66:$B$94),"Budgeted Amount",(BK$66:BK$94))</f>
        <v>875</v>
      </c>
      <c r="BM99" s="94"/>
      <c r="BN99" s="6" t="s">
        <v>60</v>
      </c>
      <c r="BO99" s="21">
        <f>SUMIF(($B$66:$B$94),"Budgeted Amount",(BO$66:BO$94))</f>
        <v>875</v>
      </c>
      <c r="BP99" s="21">
        <f>SUMIF(($B$66:$B$94),"Budgeted Amount",(BP$66:BP$94))</f>
        <v>700</v>
      </c>
      <c r="BQ99" s="21">
        <f>SUMIF(($B$66:$B$94),"Budgeted Amount",(BQ$66:BQ$94))</f>
        <v>87.5</v>
      </c>
      <c r="BR99" s="21">
        <f>SUMIF(($B$66:$B$94),"Budgeted Amount",(BR$66:BR$94))</f>
        <v>87.5</v>
      </c>
      <c r="BS99" s="21">
        <f>SUMIF(($B$66:$B$94),"Budgeted Amount",(BS$66:BS$94))</f>
        <v>875</v>
      </c>
      <c r="BU99" s="94"/>
      <c r="BV99" s="6" t="s">
        <v>60</v>
      </c>
      <c r="BW99" s="21">
        <f>SUMIF(($B$66:$B$94),"Budgeted Amount",(BW$66:BW$94))</f>
        <v>875</v>
      </c>
      <c r="BX99" s="21">
        <f>SUMIF(($B$66:$B$94),"Budgeted Amount",(BX$66:BX$94))</f>
        <v>700</v>
      </c>
      <c r="BY99" s="21">
        <f>SUMIF(($B$66:$B$94),"Budgeted Amount",(BY$66:BY$94))</f>
        <v>87.5</v>
      </c>
      <c r="BZ99" s="21">
        <f>SUMIF(($B$66:$B$94),"Budgeted Amount",(BZ$66:BZ$94))</f>
        <v>87.5</v>
      </c>
      <c r="CA99" s="21">
        <f>SUMIF(($B$66:$B$94),"Budgeted Amount",(CA$66:CA$94))</f>
        <v>875</v>
      </c>
      <c r="CC99" s="94"/>
      <c r="CD99" s="6" t="s">
        <v>60</v>
      </c>
      <c r="CE99" s="21">
        <f>SUMIF(($B$66:$B$94),"Budgeted Amount",(CE$66:CE$94))</f>
        <v>875</v>
      </c>
      <c r="CF99" s="21">
        <f>SUMIF(($B$66:$B$94),"Budgeted Amount",(CF$66:CF$94))</f>
        <v>700</v>
      </c>
      <c r="CG99" s="21">
        <f>SUMIF(($B$66:$B$94),"Budgeted Amount",(CG$66:CG$94))</f>
        <v>87.5</v>
      </c>
      <c r="CH99" s="21">
        <f>SUMIF(($B$66:$B$94),"Budgeted Amount",(CH$66:CH$94))</f>
        <v>87.5</v>
      </c>
      <c r="CI99" s="21">
        <f>SUMIF(($B$66:$B$94),"Budgeted Amount",(CI$66:CI$94))</f>
        <v>875</v>
      </c>
      <c r="CK99" s="94"/>
      <c r="CL99" s="6" t="s">
        <v>60</v>
      </c>
      <c r="CM99" s="21">
        <f>SUMIF(($B$66:$B$94),"Budgeted Amount",(CM$66:CM$94))</f>
        <v>875</v>
      </c>
      <c r="CN99" s="21">
        <f>SUMIF(($B$66:$B$94),"Budgeted Amount",(CN$66:CN$94))</f>
        <v>700</v>
      </c>
      <c r="CO99" s="21">
        <f>SUMIF(($B$66:$B$94),"Budgeted Amount",(CO$66:CO$94))</f>
        <v>87.5</v>
      </c>
      <c r="CP99" s="21">
        <f>SUMIF(($B$66:$B$94),"Budgeted Amount",(CP$66:CP$94))</f>
        <v>87.5</v>
      </c>
      <c r="CQ99" s="21">
        <f>SUMIF(($B$66:$B$94),"Budgeted Amount",(CQ$66:CQ$94))</f>
        <v>875</v>
      </c>
      <c r="CS99" s="94"/>
      <c r="CT99" s="6" t="s">
        <v>60</v>
      </c>
      <c r="CU99" s="21">
        <f>SUMIF(($B$66:$B$94),"Budgeted Amount",(CU$66:CU$94))</f>
        <v>875</v>
      </c>
      <c r="CV99" s="21">
        <f>SUMIF(($B$66:$B$94),"Budgeted Amount",(CV$66:CV$94))</f>
        <v>700</v>
      </c>
      <c r="CW99" s="21">
        <f>SUMIF(($B$66:$B$94),"Budgeted Amount",(CW$66:CW$94))</f>
        <v>87.5</v>
      </c>
      <c r="CX99" s="21">
        <f>SUMIF(($B$66:$B$94),"Budgeted Amount",(CX$66:CX$94))</f>
        <v>87.5</v>
      </c>
      <c r="CY99" s="21">
        <f>SUMIF(($B$66:$B$94),"Budgeted Amount",(CY$66:CY$94))</f>
        <v>875</v>
      </c>
    </row>
    <row r="100" spans="1:103" ht="13.5" thickBot="1" x14ac:dyDescent="0.25">
      <c r="A100" s="29"/>
      <c r="B100" s="30" t="s">
        <v>61</v>
      </c>
      <c r="C100" s="74">
        <f>C98/C99</f>
        <v>6.8571428571428575E-2</v>
      </c>
      <c r="D100" s="74">
        <f>D98/D99</f>
        <v>6.8571428571428575E-2</v>
      </c>
      <c r="E100" s="74">
        <f>E98/E99</f>
        <v>6.8571428571428575E-2</v>
      </c>
      <c r="F100" s="74">
        <f>F98/F99</f>
        <v>6.8571428571428575E-2</v>
      </c>
      <c r="G100" s="74">
        <f>G98/G99</f>
        <v>6.8571428571428575E-2</v>
      </c>
      <c r="I100" s="29"/>
      <c r="J100" s="30" t="s">
        <v>61</v>
      </c>
      <c r="K100" s="74">
        <f>K98/K99</f>
        <v>0.13714285714285715</v>
      </c>
      <c r="L100" s="74">
        <f>L98/L99</f>
        <v>0.13714285714285715</v>
      </c>
      <c r="M100" s="74">
        <f>M98/M99</f>
        <v>0.13714285714285715</v>
      </c>
      <c r="N100" s="74">
        <f>N98/N99</f>
        <v>0.13714285714285715</v>
      </c>
      <c r="O100" s="74">
        <f>O98/O99</f>
        <v>0.13714285714285715</v>
      </c>
      <c r="P100" s="88"/>
      <c r="Q100" s="29"/>
      <c r="R100" s="30" t="s">
        <v>61</v>
      </c>
      <c r="S100" s="74">
        <f>S98/S99</f>
        <v>0.20571428571428571</v>
      </c>
      <c r="T100" s="74">
        <f>T98/T99</f>
        <v>0.20571428571428577</v>
      </c>
      <c r="U100" s="74">
        <f>U98/U99</f>
        <v>0.20571428571428577</v>
      </c>
      <c r="V100" s="74">
        <f>V98/V99</f>
        <v>0.20571428571428577</v>
      </c>
      <c r="W100" s="74">
        <f>W98/W99</f>
        <v>0.20571428571428574</v>
      </c>
      <c r="Y100" s="29"/>
      <c r="Z100" s="30" t="s">
        <v>61</v>
      </c>
      <c r="AA100" s="74">
        <f>AA98/AA99</f>
        <v>0.2742857142857143</v>
      </c>
      <c r="AB100" s="74">
        <f>AB98/AB99</f>
        <v>0.2742857142857143</v>
      </c>
      <c r="AC100" s="74">
        <f>AC98/AC99</f>
        <v>0.2742857142857143</v>
      </c>
      <c r="AD100" s="74">
        <f>AD98/AD99</f>
        <v>0.2742857142857143</v>
      </c>
      <c r="AE100" s="74">
        <f>AE98/AE99</f>
        <v>0.2742857142857143</v>
      </c>
      <c r="AG100" s="29"/>
      <c r="AH100" s="30" t="s">
        <v>61</v>
      </c>
      <c r="AI100" s="74">
        <f>AI98/AI99</f>
        <v>0.34285714285714286</v>
      </c>
      <c r="AJ100" s="74">
        <f>AJ98/AJ99</f>
        <v>0.34285714285714292</v>
      </c>
      <c r="AK100" s="74">
        <f>AK98/AK99</f>
        <v>0.34285714285714292</v>
      </c>
      <c r="AL100" s="74">
        <f>AL98/AL99</f>
        <v>0.34285714285714292</v>
      </c>
      <c r="AM100" s="74">
        <f>AM98/AM99</f>
        <v>0.34285714285714292</v>
      </c>
      <c r="AO100" s="29"/>
      <c r="AP100" s="30" t="s">
        <v>61</v>
      </c>
      <c r="AQ100" s="74">
        <f>AQ98/AQ99</f>
        <v>0.41142857142857142</v>
      </c>
      <c r="AR100" s="74">
        <f>AR98/AR99</f>
        <v>0.41142857142857153</v>
      </c>
      <c r="AS100" s="74">
        <f>AS98/AS99</f>
        <v>0.41142857142857153</v>
      </c>
      <c r="AT100" s="74">
        <f>AT98/AT99</f>
        <v>0.41142857142857153</v>
      </c>
      <c r="AU100" s="74">
        <f>AU98/AU99</f>
        <v>0.41142857142857148</v>
      </c>
      <c r="AW100" s="29"/>
      <c r="AX100" s="30" t="s">
        <v>61</v>
      </c>
      <c r="AY100" s="74">
        <f>AY98/AY99</f>
        <v>0.48</v>
      </c>
      <c r="AZ100" s="74">
        <f>AZ98/AZ99</f>
        <v>0.48000000000000015</v>
      </c>
      <c r="BA100" s="74">
        <f>BA98/BA99</f>
        <v>0.48000000000000015</v>
      </c>
      <c r="BB100" s="74">
        <f>BB98/BB99</f>
        <v>0.48000000000000015</v>
      </c>
      <c r="BC100" s="74">
        <f>BC98/BC99</f>
        <v>0.48000000000000015</v>
      </c>
      <c r="BE100" s="29"/>
      <c r="BF100" s="30" t="s">
        <v>61</v>
      </c>
      <c r="BG100" s="74">
        <f>BG98/BG99</f>
        <v>0.5485714285714286</v>
      </c>
      <c r="BH100" s="74">
        <f>BH98/BH99</f>
        <v>0.5485714285714286</v>
      </c>
      <c r="BI100" s="74">
        <f>BI98/BI99</f>
        <v>0.5485714285714286</v>
      </c>
      <c r="BJ100" s="74">
        <f>BJ98/BJ99</f>
        <v>0.5485714285714286</v>
      </c>
      <c r="BK100" s="74">
        <f>BK98/BK99</f>
        <v>0.5485714285714286</v>
      </c>
      <c r="BM100" s="29"/>
      <c r="BN100" s="30" t="s">
        <v>61</v>
      </c>
      <c r="BO100" s="74">
        <f>BO98/BO99</f>
        <v>0.6171428571428571</v>
      </c>
      <c r="BP100" s="74">
        <f>BP98/BP99</f>
        <v>0.6171428571428571</v>
      </c>
      <c r="BQ100" s="74">
        <f>BQ98/BQ99</f>
        <v>0.6171428571428571</v>
      </c>
      <c r="BR100" s="74">
        <f>BR98/BR99</f>
        <v>0.6171428571428571</v>
      </c>
      <c r="BS100" s="74">
        <f>BS98/BS99</f>
        <v>0.6171428571428571</v>
      </c>
      <c r="BU100" s="29"/>
      <c r="BV100" s="30" t="s">
        <v>61</v>
      </c>
      <c r="BW100" s="74">
        <f>BW98/BW99</f>
        <v>0.68571428571428572</v>
      </c>
      <c r="BX100" s="74">
        <f>BX98/BX99</f>
        <v>0.68571428571428572</v>
      </c>
      <c r="BY100" s="74">
        <f>BY98/BY99</f>
        <v>0.68571428571428572</v>
      </c>
      <c r="BZ100" s="74">
        <f>BZ98/BZ99</f>
        <v>0.68571428571428572</v>
      </c>
      <c r="CA100" s="74">
        <f>CA98/CA99</f>
        <v>0.68571428571428572</v>
      </c>
      <c r="CC100" s="29"/>
      <c r="CD100" s="30" t="s">
        <v>61</v>
      </c>
      <c r="CE100" s="74">
        <f>CE98/CE99</f>
        <v>0.75428571428571434</v>
      </c>
      <c r="CF100" s="74">
        <f>CF98/CF99</f>
        <v>0.75428571428571434</v>
      </c>
      <c r="CG100" s="74">
        <f>CG98/CG99</f>
        <v>0.75428571428571434</v>
      </c>
      <c r="CH100" s="74">
        <f>CH98/CH99</f>
        <v>0.75428571428571434</v>
      </c>
      <c r="CI100" s="74">
        <f>CI98/CI99</f>
        <v>0.75428571428571434</v>
      </c>
      <c r="CK100" s="29"/>
      <c r="CL100" s="30" t="s">
        <v>61</v>
      </c>
      <c r="CM100" s="74">
        <f>CM98/CM99</f>
        <v>0.82285714285714284</v>
      </c>
      <c r="CN100" s="74">
        <f>CN98/CN99</f>
        <v>0.82285714285714284</v>
      </c>
      <c r="CO100" s="74">
        <f>CO98/CO99</f>
        <v>0.82285714285714284</v>
      </c>
      <c r="CP100" s="74">
        <f>CP98/CP99</f>
        <v>0.82285714285714284</v>
      </c>
      <c r="CQ100" s="74">
        <f>CQ98/CQ99</f>
        <v>0.82285714285714284</v>
      </c>
      <c r="CS100" s="29"/>
      <c r="CT100" s="30" t="s">
        <v>61</v>
      </c>
      <c r="CU100" s="74">
        <f>CU98/CU99</f>
        <v>0.82571428571428573</v>
      </c>
      <c r="CV100" s="74">
        <f>CV98/CV99</f>
        <v>0.82571428571428573</v>
      </c>
      <c r="CW100" s="74">
        <f>CW98/CW99</f>
        <v>0.82571428571428573</v>
      </c>
      <c r="CX100" s="74">
        <f>CX98/CX99</f>
        <v>0.82571428571428573</v>
      </c>
      <c r="CY100" s="74">
        <f>CY98/CY99</f>
        <v>0.82571428571428562</v>
      </c>
    </row>
    <row r="101" spans="1:103" ht="13.5" thickTop="1" x14ac:dyDescent="0.2"/>
  </sheetData>
  <mergeCells count="257">
    <mergeCell ref="CS6:CY6"/>
    <mergeCell ref="CS7:CS8"/>
    <mergeCell ref="CT7:CT8"/>
    <mergeCell ref="CU7:CU8"/>
    <mergeCell ref="DA5:DG5"/>
    <mergeCell ref="DA6:DG6"/>
    <mergeCell ref="CC5:CI5"/>
    <mergeCell ref="CK5:CQ5"/>
    <mergeCell ref="CS1:CY1"/>
    <mergeCell ref="CS2:CY2"/>
    <mergeCell ref="CS3:CY3"/>
    <mergeCell ref="CS4:CY4"/>
    <mergeCell ref="CS5:CY5"/>
    <mergeCell ref="CK4:CQ4"/>
    <mergeCell ref="CC2:CI2"/>
    <mergeCell ref="CC1:CI1"/>
    <mergeCell ref="A5:G5"/>
    <mergeCell ref="A6:G6"/>
    <mergeCell ref="I5:O5"/>
    <mergeCell ref="I6:O6"/>
    <mergeCell ref="Q5:W5"/>
    <mergeCell ref="Y5:AE5"/>
    <mergeCell ref="Q6:W6"/>
    <mergeCell ref="Y6:AE6"/>
    <mergeCell ref="CC7:CC8"/>
    <mergeCell ref="CD7:CD8"/>
    <mergeCell ref="AY7:AY8"/>
    <mergeCell ref="BE7:BE8"/>
    <mergeCell ref="BF7:BF8"/>
    <mergeCell ref="BG7:BG8"/>
    <mergeCell ref="BM7:BM8"/>
    <mergeCell ref="BN7:BN8"/>
    <mergeCell ref="BO7:BO8"/>
    <mergeCell ref="BU7:BU8"/>
    <mergeCell ref="CE7:CE8"/>
    <mergeCell ref="DG7:DG8"/>
    <mergeCell ref="CK7:CK8"/>
    <mergeCell ref="CL7:CL8"/>
    <mergeCell ref="CM7:CM8"/>
    <mergeCell ref="DA7:DA8"/>
    <mergeCell ref="DB7:DB8"/>
    <mergeCell ref="DE7:DE8"/>
    <mergeCell ref="BV7:BV8"/>
    <mergeCell ref="BU6:CA6"/>
    <mergeCell ref="BW7:BW8"/>
    <mergeCell ref="CC6:CI6"/>
    <mergeCell ref="CK6:CQ6"/>
    <mergeCell ref="A7:A8"/>
    <mergeCell ref="B7:B8"/>
    <mergeCell ref="C7:C8"/>
    <mergeCell ref="I7:I8"/>
    <mergeCell ref="J7:J8"/>
    <mergeCell ref="K7:K8"/>
    <mergeCell ref="Q7:Q8"/>
    <mergeCell ref="R7:R8"/>
    <mergeCell ref="S7:S8"/>
    <mergeCell ref="Y7:Y8"/>
    <mergeCell ref="Z7:Z8"/>
    <mergeCell ref="AA7:AA8"/>
    <mergeCell ref="AG7:AG8"/>
    <mergeCell ref="AH7:AH8"/>
    <mergeCell ref="AI7:AI8"/>
    <mergeCell ref="AO7:AO8"/>
    <mergeCell ref="AP7:AP8"/>
    <mergeCell ref="AQ7:AQ8"/>
    <mergeCell ref="AW7:AW8"/>
    <mergeCell ref="AX7:AX8"/>
    <mergeCell ref="BE6:BK6"/>
    <mergeCell ref="BM6:BS6"/>
    <mergeCell ref="BU3:CA3"/>
    <mergeCell ref="BE4:BK4"/>
    <mergeCell ref="BM4:BS4"/>
    <mergeCell ref="BU4:CA4"/>
    <mergeCell ref="BE3:BK3"/>
    <mergeCell ref="BE5:BK5"/>
    <mergeCell ref="BM5:BS5"/>
    <mergeCell ref="BU5:CA5"/>
    <mergeCell ref="AG4:AM4"/>
    <mergeCell ref="AO4:AU4"/>
    <mergeCell ref="AW4:BC4"/>
    <mergeCell ref="AG6:AM6"/>
    <mergeCell ref="AO6:AU6"/>
    <mergeCell ref="AW6:BC6"/>
    <mergeCell ref="AG5:AM5"/>
    <mergeCell ref="AO5:AU5"/>
    <mergeCell ref="AW5:BC5"/>
    <mergeCell ref="DA4:DG4"/>
    <mergeCell ref="A3:G3"/>
    <mergeCell ref="I3:O3"/>
    <mergeCell ref="Q3:W3"/>
    <mergeCell ref="Y3:AE3"/>
    <mergeCell ref="AG3:AM3"/>
    <mergeCell ref="AO3:AU3"/>
    <mergeCell ref="AW3:BC3"/>
    <mergeCell ref="CC3:CI3"/>
    <mergeCell ref="BM3:BS3"/>
    <mergeCell ref="A2:G2"/>
    <mergeCell ref="I2:O2"/>
    <mergeCell ref="Q2:W2"/>
    <mergeCell ref="Y2:AE2"/>
    <mergeCell ref="AG2:AM2"/>
    <mergeCell ref="CC4:CI4"/>
    <mergeCell ref="A4:G4"/>
    <mergeCell ref="I4:O4"/>
    <mergeCell ref="Q4:W4"/>
    <mergeCell ref="Y4:AE4"/>
    <mergeCell ref="CK1:CQ1"/>
    <mergeCell ref="DA1:DG1"/>
    <mergeCell ref="CK3:CQ3"/>
    <mergeCell ref="DA3:DG3"/>
    <mergeCell ref="CK2:CQ2"/>
    <mergeCell ref="DA2:DG2"/>
    <mergeCell ref="BE1:BK1"/>
    <mergeCell ref="AO2:AU2"/>
    <mergeCell ref="AW2:BC2"/>
    <mergeCell ref="BE2:BK2"/>
    <mergeCell ref="BM2:BS2"/>
    <mergeCell ref="BU2:CA2"/>
    <mergeCell ref="BM1:BS1"/>
    <mergeCell ref="AW1:BC1"/>
    <mergeCell ref="BU1:CA1"/>
    <mergeCell ref="A1:G1"/>
    <mergeCell ref="I1:O1"/>
    <mergeCell ref="Q1:W1"/>
    <mergeCell ref="Y1:AE1"/>
    <mergeCell ref="AG1:AM1"/>
    <mergeCell ref="AO1:AU1"/>
    <mergeCell ref="A57:G57"/>
    <mergeCell ref="A58:G58"/>
    <mergeCell ref="A59:G59"/>
    <mergeCell ref="A60:G60"/>
    <mergeCell ref="A61:G61"/>
    <mergeCell ref="A62:G62"/>
    <mergeCell ref="A63:A64"/>
    <mergeCell ref="B63:B64"/>
    <mergeCell ref="C63:C64"/>
    <mergeCell ref="A96:A99"/>
    <mergeCell ref="I57:O57"/>
    <mergeCell ref="I58:O58"/>
    <mergeCell ref="I59:O59"/>
    <mergeCell ref="I60:O60"/>
    <mergeCell ref="I61:O61"/>
    <mergeCell ref="I62:O62"/>
    <mergeCell ref="I63:I64"/>
    <mergeCell ref="J63:J64"/>
    <mergeCell ref="K63:K64"/>
    <mergeCell ref="I96:I99"/>
    <mergeCell ref="Q57:W57"/>
    <mergeCell ref="Q58:W58"/>
    <mergeCell ref="Q59:W59"/>
    <mergeCell ref="Q60:W60"/>
    <mergeCell ref="Q61:W61"/>
    <mergeCell ref="Q62:W62"/>
    <mergeCell ref="Q63:Q64"/>
    <mergeCell ref="R63:R64"/>
    <mergeCell ref="S63:S64"/>
    <mergeCell ref="Q96:Q99"/>
    <mergeCell ref="Y57:AE57"/>
    <mergeCell ref="Y58:AE58"/>
    <mergeCell ref="Y59:AE59"/>
    <mergeCell ref="Y60:AE60"/>
    <mergeCell ref="Y61:AE61"/>
    <mergeCell ref="Y62:AE62"/>
    <mergeCell ref="Y63:Y64"/>
    <mergeCell ref="Z63:Z64"/>
    <mergeCell ref="AA63:AA64"/>
    <mergeCell ref="Y96:Y99"/>
    <mergeCell ref="AG57:AM57"/>
    <mergeCell ref="AG58:AM58"/>
    <mergeCell ref="AG59:AM59"/>
    <mergeCell ref="AG60:AM60"/>
    <mergeCell ref="AG61:AM61"/>
    <mergeCell ref="AG62:AM62"/>
    <mergeCell ref="AG63:AG64"/>
    <mergeCell ref="AH63:AH64"/>
    <mergeCell ref="AI63:AI64"/>
    <mergeCell ref="AG96:AG99"/>
    <mergeCell ref="AO57:AU57"/>
    <mergeCell ref="AO58:AU58"/>
    <mergeCell ref="AO59:AU59"/>
    <mergeCell ref="AO60:AU60"/>
    <mergeCell ref="AO61:AU61"/>
    <mergeCell ref="AO62:AU62"/>
    <mergeCell ref="AO63:AO64"/>
    <mergeCell ref="AP63:AP64"/>
    <mergeCell ref="AQ63:AQ64"/>
    <mergeCell ref="AO96:AO99"/>
    <mergeCell ref="AW57:BC57"/>
    <mergeCell ref="AW58:BC58"/>
    <mergeCell ref="AW59:BC59"/>
    <mergeCell ref="AW60:BC60"/>
    <mergeCell ref="AW61:BC61"/>
    <mergeCell ref="AW62:BC62"/>
    <mergeCell ref="AW63:AW64"/>
    <mergeCell ref="AX63:AX64"/>
    <mergeCell ref="AY63:AY64"/>
    <mergeCell ref="AW96:AW99"/>
    <mergeCell ref="BE57:BK57"/>
    <mergeCell ref="BE58:BK58"/>
    <mergeCell ref="BE59:BK59"/>
    <mergeCell ref="BE60:BK60"/>
    <mergeCell ref="BE61:BK61"/>
    <mergeCell ref="BE62:BK62"/>
    <mergeCell ref="BE63:BE64"/>
    <mergeCell ref="BF63:BF64"/>
    <mergeCell ref="BG63:BG64"/>
    <mergeCell ref="BE96:BE99"/>
    <mergeCell ref="BM57:BS57"/>
    <mergeCell ref="BM58:BS58"/>
    <mergeCell ref="BM59:BS59"/>
    <mergeCell ref="BM60:BS60"/>
    <mergeCell ref="BM61:BS61"/>
    <mergeCell ref="BM62:BS62"/>
    <mergeCell ref="BM63:BM64"/>
    <mergeCell ref="BN63:BN64"/>
    <mergeCell ref="BO63:BO64"/>
    <mergeCell ref="BM96:BM99"/>
    <mergeCell ref="BU57:CA57"/>
    <mergeCell ref="BU58:CA58"/>
    <mergeCell ref="BU59:CA59"/>
    <mergeCell ref="BU60:CA60"/>
    <mergeCell ref="BU61:CA61"/>
    <mergeCell ref="BU62:CA62"/>
    <mergeCell ref="BU63:BU64"/>
    <mergeCell ref="BV63:BV64"/>
    <mergeCell ref="BW63:BW64"/>
    <mergeCell ref="BU96:BU99"/>
    <mergeCell ref="CC57:CI57"/>
    <mergeCell ref="CC58:CI58"/>
    <mergeCell ref="CC59:CI59"/>
    <mergeCell ref="CC60:CI60"/>
    <mergeCell ref="CC61:CI61"/>
    <mergeCell ref="CC62:CI62"/>
    <mergeCell ref="CC63:CC64"/>
    <mergeCell ref="CD63:CD64"/>
    <mergeCell ref="CE63:CE64"/>
    <mergeCell ref="CC96:CC99"/>
    <mergeCell ref="CK57:CQ57"/>
    <mergeCell ref="CK58:CQ58"/>
    <mergeCell ref="CK59:CQ59"/>
    <mergeCell ref="CK60:CQ60"/>
    <mergeCell ref="CK61:CQ61"/>
    <mergeCell ref="CK62:CQ62"/>
    <mergeCell ref="CS57:CY57"/>
    <mergeCell ref="CS58:CY58"/>
    <mergeCell ref="CS59:CY59"/>
    <mergeCell ref="CS60:CY60"/>
    <mergeCell ref="CS61:CY61"/>
    <mergeCell ref="CS62:CY62"/>
    <mergeCell ref="CS63:CS64"/>
    <mergeCell ref="CT63:CT64"/>
    <mergeCell ref="CU63:CU64"/>
    <mergeCell ref="CS96:CS99"/>
    <mergeCell ref="CK63:CK64"/>
    <mergeCell ref="CL63:CL64"/>
    <mergeCell ref="CM63:CM64"/>
    <mergeCell ref="CK96:CK99"/>
  </mergeCells>
  <printOptions horizontalCentered="1"/>
  <pageMargins left="0.25" right="0.25" top="0.75" bottom="0.5" header="0.3" footer="0.3"/>
  <pageSetup paperSize="17" scale="17" orientation="landscape" verticalDpi="300" r:id="rId1"/>
  <headerFooter>
    <oddFooter>&amp;L&amp;"Arial,Bold Italic"&amp;14&amp;F&amp;C&amp;"Arial,Bold Italic"&amp;14Page &amp;P of &amp;N&amp;R&amp;"Arial,Bold Italic"&amp;14 DATE &amp;D</oddFooter>
  </headerFooter>
  <colBreaks count="13" manualBreakCount="13">
    <brk id="8" max="1048575" man="1"/>
    <brk id="16" max="1048575" man="1"/>
    <brk id="24" max="1048575" man="1"/>
    <brk id="32" max="1048575" man="1"/>
    <brk id="40" max="1048575" man="1"/>
    <brk id="48" max="1048575" man="1"/>
    <brk id="56" max="1048575" man="1"/>
    <brk id="64" max="1048575" man="1"/>
    <brk id="72" max="1048575" man="1"/>
    <brk id="80" max="1048575" man="1"/>
    <brk id="88" max="1048575" man="1"/>
    <brk id="96" max="1048575" man="1"/>
    <brk id="10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1119FDAAC7C448BB84360ABF31AD6B" ma:contentTypeVersion="9" ma:contentTypeDescription="Create a new document." ma:contentTypeScope="" ma:versionID="33dfdac6e1a3e49e7c7d55185065dcbd">
  <xsd:schema xmlns:xsd="http://www.w3.org/2001/XMLSchema" xmlns:xs="http://www.w3.org/2001/XMLSchema" xmlns:p="http://schemas.microsoft.com/office/2006/metadata/properties" xmlns:ns2="cdf5cfbf-cf86-4eb7-ac31-a9fd0075546e" targetNamespace="http://schemas.microsoft.com/office/2006/metadata/properties" ma:root="true" ma:fieldsID="5769d7150f2363f74b93521d7e0a0866" ns2:_="">
    <xsd:import namespace="cdf5cfbf-cf86-4eb7-ac31-a9fd0075546e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f5cfbf-cf86-4eb7-ac31-a9fd0075546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80A72F-FB7A-4A6C-930C-0BAF89041EE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E05B62-1762-44A0-9CB7-CFB40ED46B03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15152BB3-6B0B-4062-A9AE-E6F4E858560F}"/>
</file>

<file path=customXml/itemProps4.xml><?xml version="1.0" encoding="utf-8"?>
<ds:datastoreItem xmlns:ds="http://schemas.openxmlformats.org/officeDocument/2006/customXml" ds:itemID="{79DF4F45-3324-4888-9E62-074667A1725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FY-2011 PID-99999</vt:lpstr>
      <vt:lpstr>Sheet2</vt:lpstr>
      <vt:lpstr>Sheet3</vt:lpstr>
      <vt:lpstr>'FY-2011 PID-99999'!Print_Area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2.4: MPO Current Period and Cumulative Cost Reports - DL + DLFB Sample</dc:title>
  <dc:creator>Michael Miller</dc:creator>
  <cp:lastModifiedBy>Nicholas Buchanan</cp:lastModifiedBy>
  <cp:lastPrinted>2010-04-13T19:28:01Z</cp:lastPrinted>
  <dcterms:created xsi:type="dcterms:W3CDTF">2010-04-09T14:35:48Z</dcterms:created>
  <dcterms:modified xsi:type="dcterms:W3CDTF">2021-02-22T13:38:21Z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0x010100411119FDAAC7C448BB84360ABF31AD6B</vt:lpwstr>
  </property>
</Properties>
</file>